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cr.locale\Area_gruppi\Dir09\GARE_APPALTO\Gare_2019\2019_038_F_DISINFETTANTI 2_x deserti E non aggiudicati 71-2018\16_Contratti-CONVENZIONI\GIOCHEMICA_lotti 4 e 5\"/>
    </mc:Choice>
  </mc:AlternateContent>
  <xr:revisionPtr revIDLastSave="0" documentId="13_ncr:1_{FF1220EA-C3DB-420D-A392-90FFA20A18C3}" xr6:coauthVersionLast="45" xr6:coauthVersionMax="45" xr10:uidLastSave="{00000000-0000-0000-0000-000000000000}"/>
  <bookViews>
    <workbookView xWindow="-110" yWindow="-110" windowWidth="19420" windowHeight="11660" tabRatio="496" xr2:uid="{00000000-000D-0000-FFFF-FFFF00000000}"/>
  </bookViews>
  <sheets>
    <sheet name="PROSPETTO AGGIUDICAZIONE" sheetId="18" r:id="rId1"/>
  </sheets>
  <definedNames>
    <definedName name="_xlnm.Print_Area" localSheetId="0">'PROSPETTO AGGIUDICAZIONE'!$A$2:$S$9</definedName>
    <definedName name="_xlnm.Print_Titles" localSheetId="0">'PROSPETTO AGGIUDICAZIONE'!#REF!</definedName>
    <definedName name="Z_D26E93C2_A57C_49F0_B677_C915A263A35B_.wvu.Cols" localSheetId="0" hidden="1">'PROSPETTO AGGIUDICAZIONE'!#REF!,'PROSPETTO AGGIUDICAZIONE'!$D:$D,'PROSPETTO AGGIUDICAZIONE'!#REF!</definedName>
  </definedNames>
  <calcPr calcId="181029"/>
  <customWorkbookViews>
    <customWorkbookView name="Isabella Fanelli - Visualizzazione personale" guid="{6DC1CF19-D613-4C3E-A986-D74161F465FA}" mergeInterval="0" personalView="1" maximized="1" xWindow="-8" yWindow="-8" windowWidth="1936" windowHeight="1056" activeSheetId="1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Paola Semeraro - Visualizzazione personale" guid="{D26E93C2-A57C-49F0-B677-C915A263A35B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8" l="1"/>
  <c r="S9" i="18" s="1"/>
  <c r="N9" i="18"/>
  <c r="L9" i="18"/>
  <c r="N5" i="18"/>
  <c r="S5" i="18"/>
  <c r="L5" i="18"/>
</calcChain>
</file>

<file path=xl/sharedStrings.xml><?xml version="1.0" encoding="utf-8"?>
<sst xmlns="http://schemas.openxmlformats.org/spreadsheetml/2006/main" count="54" uniqueCount="34">
  <si>
    <t>ML</t>
  </si>
  <si>
    <t xml:space="preserve">DESCRIZIONE </t>
  </si>
  <si>
    <t>UNITÀ DI MISURA</t>
  </si>
  <si>
    <t xml:space="preserve">Preparato a base di detergente almeno trienzimatico (proteasi, lipasi e amilasi), tensioattivi, coformulanti in soluzione concentrata per la detersione enzimatica dello strumentario chirurgico e dei dispositivi medici, per lavaggi manuali ad immersione ed in apparecchi ad ultrasuoni.  </t>
  </si>
  <si>
    <t>Soluzione concentrata ad azione detergente almeno trienzimatica (proteasi, lipasi e amilasi) e decontaminante per lo strumentario chirurgico (comprese fibre ottiche) ed i dispositivi medici, per lavaggi manuali ad immersione ed in apparecchi ad ultrasuoni. Ogni flacone deve essere provvisto di un tappo dosatore che permetta di regolare il flusso del dosaggio.</t>
  </si>
  <si>
    <t>Importo unitario max
 a base d'asta 
(iva esclusa) 
gara 38/2019</t>
  </si>
  <si>
    <t>CODICE PRODOTTO DEL FABBRICANTE</t>
  </si>
  <si>
    <t>NOME COMMERCIALE</t>
  </si>
  <si>
    <t>N° AIC</t>
  </si>
  <si>
    <t>CODICE  CND</t>
  </si>
  <si>
    <t>N°   REP.</t>
  </si>
  <si>
    <t>N. Registrazione</t>
  </si>
  <si>
    <t>ALIQUOTA I.V.A.
%
da 
applicare</t>
  </si>
  <si>
    <t>UNITA'
DI 
VENDITA</t>
  </si>
  <si>
    <t>PREZZO 
PER UNITA' DI VENDITA</t>
  </si>
  <si>
    <t>N° PEZZI 
PER CONFEZIONE</t>
  </si>
  <si>
    <t>IMPORTO DEL LOTTO
A BASE D'ASTA
triennale
(iva esclusa)</t>
  </si>
  <si>
    <t>FABBISOGNO TRIENNALE STIMATO
(a)</t>
  </si>
  <si>
    <t>PREZZO  
PER UNITA' DI MISURA
 OFFERTO
(4 cifre decimali)
(b)
iva esclusa</t>
  </si>
  <si>
    <t>LOTTO
gara 
38-2019</t>
  </si>
  <si>
    <t>G06306</t>
  </si>
  <si>
    <t>NEOGIOZYM</t>
  </si>
  <si>
    <t xml:space="preserve"> D0801 </t>
  </si>
  <si>
    <t xml:space="preserve">552856/R </t>
  </si>
  <si>
    <t>Scatola da 12 flaconi da 1 lt</t>
  </si>
  <si>
    <t>PREZZO A FLACONE 
DA 1 LT</t>
  </si>
  <si>
    <t>D02030121</t>
  </si>
  <si>
    <t>GIOZYMAX</t>
  </si>
  <si>
    <t>D020199</t>
  </si>
  <si>
    <t>513727/R</t>
  </si>
  <si>
    <t xml:space="preserve">Scatola da 10 flaconi da 1 litro </t>
  </si>
  <si>
    <t>PREZZO A FLACONE 
DA 
1 LT</t>
  </si>
  <si>
    <t>IMPORTO  DEL LOTTO
OFFERTO
(2 cifre decimali)
(a x b)
iva esclusa</t>
  </si>
  <si>
    <t>Operatore Economico: GIOCHEMICA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</si>
</sst>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&quot;\ * #,##0.0000_-;\-&quot;€&quot;\ * #,##0.0000_-;_-&quot;€&quot;\ * &quot;-&quot;??_-;_-@_-"/>
    <numFmt numFmtId="167" formatCode="_-&quot;€&quot;\ * #,##0.00000_-;\-&quot;€&quot;\ * #,##0.00000_-;_-&quot;€&quot;\ * &quot;-&quot;??_-;_-@_-"/>
    <numFmt numFmtId="168" formatCode="_-[$€-410]\ * #,##0.00_-;\-[$€-410]\ * #,##0.00_-;_-[$€-410]\ * &quot;-&quot;??_-;_-@_-"/>
    <numFmt numFmtId="169" formatCode="[$€-2]\ #,##0.00;[Red]\-[$€-2]\ #,##0.00"/>
  </numFmts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Calibri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Times New Roman"/>
      <family val="1"/>
    </font>
    <font>
      <b/>
      <sz val="20"/>
      <name val="Times New Roman"/>
      <family val="1"/>
    </font>
    <font>
      <b/>
      <sz val="36"/>
      <name val="Times New Roman"/>
      <family val="1"/>
    </font>
    <font>
      <sz val="36"/>
      <name val="Calibri"/>
      <family val="2"/>
    </font>
    <font>
      <sz val="36"/>
      <name val="Times New Roman"/>
      <family val="1"/>
    </font>
    <font>
      <b/>
      <sz val="36"/>
      <name val="Calibri"/>
      <family val="2"/>
    </font>
    <font>
      <sz val="36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48"/>
      <name val="Times New Roman"/>
      <family val="1"/>
    </font>
    <font>
      <sz val="36"/>
      <color indexed="10"/>
      <name val="Calibri"/>
      <family val="2"/>
    </font>
    <font>
      <b/>
      <sz val="48"/>
      <name val="Calibri"/>
      <family val="2"/>
    </font>
    <font>
      <sz val="48"/>
      <name val="Calibri"/>
      <family val="2"/>
    </font>
    <font>
      <sz val="48"/>
      <name val="Times New Roman"/>
      <family val="1"/>
    </font>
    <font>
      <b/>
      <sz val="45"/>
      <name val="Calibri"/>
      <family val="2"/>
    </font>
    <font>
      <b/>
      <sz val="48"/>
      <color rgb="FFFF0000"/>
      <name val="Times New Roman"/>
      <family val="1"/>
    </font>
    <font>
      <b/>
      <sz val="48"/>
      <color indexed="8"/>
      <name val="Times New Roman"/>
      <family val="1"/>
    </font>
    <font>
      <sz val="48"/>
      <color indexed="10"/>
      <name val="Calibri"/>
      <family val="2"/>
    </font>
    <font>
      <sz val="48"/>
      <color indexed="8"/>
      <name val="Times New Roman"/>
      <family val="1"/>
    </font>
    <font>
      <b/>
      <sz val="45"/>
      <color indexed="9"/>
      <name val="Calibri"/>
      <family val="2"/>
    </font>
    <font>
      <sz val="48"/>
      <color rgb="FFFF0000"/>
      <name val="Times New Roman"/>
      <family val="1"/>
    </font>
    <font>
      <b/>
      <sz val="45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1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rgb="FF66FFFF"/>
        <bgColor indexed="26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1" fillId="0" borderId="0" applyNumberFormat="0" applyFill="0" applyBorder="0" applyAlignment="0" applyProtection="0"/>
    <xf numFmtId="0" fontId="10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5" applyFont="1" applyAlignment="1">
      <alignment vertical="center" wrapText="1"/>
    </xf>
    <xf numFmtId="43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43" fontId="15" fillId="0" borderId="0" xfId="0" applyNumberFormat="1" applyFont="1" applyAlignment="1">
      <alignment vertical="center"/>
    </xf>
    <xf numFmtId="43" fontId="21" fillId="0" borderId="0" xfId="0" applyNumberFormat="1" applyFont="1" applyFill="1" applyAlignment="1">
      <alignment vertical="center"/>
    </xf>
    <xf numFmtId="44" fontId="14" fillId="0" borderId="0" xfId="0" applyNumberFormat="1" applyFont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7" fillId="0" borderId="0" xfId="10" applyFont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43" fontId="23" fillId="0" borderId="0" xfId="0" applyNumberFormat="1" applyFont="1" applyAlignment="1">
      <alignment vertical="center"/>
    </xf>
    <xf numFmtId="43" fontId="28" fillId="0" borderId="0" xfId="0" applyNumberFormat="1" applyFont="1" applyFill="1" applyAlignment="1">
      <alignment vertical="center"/>
    </xf>
    <xf numFmtId="44" fontId="20" fillId="0" borderId="0" xfId="0" applyNumberFormat="1" applyFont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0" borderId="0" xfId="10" applyFont="1" applyAlignment="1">
      <alignment vertical="center" wrapText="1"/>
    </xf>
    <xf numFmtId="0" fontId="27" fillId="5" borderId="1" xfId="13" applyFont="1" applyFill="1" applyBorder="1" applyAlignment="1">
      <alignment horizontal="center" vertical="center" wrapText="1"/>
    </xf>
    <xf numFmtId="0" fontId="19" fillId="0" borderId="0" xfId="13" applyFont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169" fontId="27" fillId="0" borderId="1" xfId="13" applyNumberFormat="1" applyFont="1" applyFill="1" applyBorder="1" applyAlignment="1">
      <alignment horizontal="center" vertical="center" wrapText="1"/>
    </xf>
    <xf numFmtId="169" fontId="27" fillId="5" borderId="1" xfId="13" applyNumberFormat="1" applyFont="1" applyFill="1" applyBorder="1" applyAlignment="1">
      <alignment horizontal="center" vertical="center" wrapText="1"/>
    </xf>
    <xf numFmtId="0" fontId="29" fillId="0" borderId="0" xfId="13" applyFont="1" applyAlignment="1">
      <alignment vertical="center" wrapText="1"/>
    </xf>
    <xf numFmtId="167" fontId="20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3" xfId="0" applyFont="1" applyBorder="1" applyAlignment="1"/>
    <xf numFmtId="0" fontId="22" fillId="0" borderId="4" xfId="0" applyFont="1" applyBorder="1" applyAlignment="1"/>
    <xf numFmtId="0" fontId="20" fillId="0" borderId="0" xfId="0" applyFont="1" applyBorder="1" applyAlignment="1">
      <alignment horizontal="center" vertical="center"/>
    </xf>
    <xf numFmtId="0" fontId="22" fillId="0" borderId="0" xfId="10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</xf>
    <xf numFmtId="168" fontId="22" fillId="0" borderId="0" xfId="10" applyNumberFormat="1" applyFont="1" applyFill="1" applyBorder="1" applyAlignment="1" applyProtection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center" vertical="center" wrapText="1"/>
    </xf>
    <xf numFmtId="44" fontId="24" fillId="3" borderId="1" xfId="0" applyNumberFormat="1" applyFont="1" applyFill="1" applyBorder="1" applyAlignment="1" applyProtection="1">
      <alignment horizontal="center" vertical="center" wrapText="1"/>
    </xf>
    <xf numFmtId="0" fontId="29" fillId="0" borderId="1" xfId="13" applyFont="1" applyFill="1" applyBorder="1" applyAlignment="1">
      <alignment horizontal="center" vertical="center" wrapText="1"/>
    </xf>
    <xf numFmtId="0" fontId="27" fillId="0" borderId="0" xfId="13" applyFont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44" fontId="20" fillId="0" borderId="2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9" fontId="24" fillId="0" borderId="2" xfId="8" applyFont="1" applyBorder="1" applyAlignment="1">
      <alignment horizontal="center" vertical="center" wrapText="1"/>
    </xf>
    <xf numFmtId="0" fontId="32" fillId="5" borderId="1" xfId="13" applyFont="1" applyFill="1" applyBorder="1" applyAlignment="1">
      <alignment horizontal="center" vertical="center" wrapText="1"/>
    </xf>
  </cellXfs>
  <cellStyles count="14">
    <cellStyle name="Collegamento ipertestuale 2" xfId="1" xr:uid="{00000000-0005-0000-0000-000000000000}"/>
    <cellStyle name="Euro" xfId="11" xr:uid="{00000000-0005-0000-0000-000001000000}"/>
    <cellStyle name="Normale" xfId="0" builtinId="0"/>
    <cellStyle name="Normale 2" xfId="2" xr:uid="{00000000-0005-0000-0000-000003000000}"/>
    <cellStyle name="Normale 2 2" xfId="3" xr:uid="{00000000-0005-0000-0000-000004000000}"/>
    <cellStyle name="Normale 2 3" xfId="5" xr:uid="{00000000-0005-0000-0000-000005000000}"/>
    <cellStyle name="Normale 2 3 2" xfId="10" xr:uid="{00000000-0005-0000-0000-000006000000}"/>
    <cellStyle name="Normale 2 3 3" xfId="13" xr:uid="{00000000-0005-0000-0000-000007000000}"/>
    <cellStyle name="Normale 2 4" xfId="9" xr:uid="{00000000-0005-0000-0000-000008000000}"/>
    <cellStyle name="Normale 2 5" xfId="12" xr:uid="{00000000-0005-0000-0000-000009000000}"/>
    <cellStyle name="Normale 2_pt econ_Disinfettanti_apertura economica" xfId="7" xr:uid="{00000000-0005-0000-0000-00000A000000}"/>
    <cellStyle name="Normale 3" xfId="6" xr:uid="{00000000-0005-0000-0000-00000B000000}"/>
    <cellStyle name="Percentuale" xfId="8" builtinId="5"/>
    <cellStyle name="Valuta 2" xfId="4" xr:uid="{00000000-0005-0000-0000-00000D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66FFCC"/>
      <color rgb="FF99FFCC"/>
      <color rgb="FFFFFFCC"/>
      <color rgb="FF66FFFF"/>
      <color rgb="FF0000FF"/>
      <color rgb="FF990099"/>
      <color rgb="FFFF99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zoomScale="10" zoomScaleNormal="10" zoomScaleSheetLayoutView="10" workbookViewId="0">
      <selection activeCell="M22" sqref="M22"/>
    </sheetView>
  </sheetViews>
  <sheetFormatPr defaultColWidth="8.26953125" defaultRowHeight="27.5" x14ac:dyDescent="0.55000000000000004"/>
  <cols>
    <col min="1" max="1" width="44.26953125" style="4" customWidth="1"/>
    <col min="2" max="2" width="255.453125" style="7" customWidth="1"/>
    <col min="3" max="3" width="90.26953125" style="2" customWidth="1"/>
    <col min="4" max="4" width="74" style="1" customWidth="1"/>
    <col min="5" max="5" width="69.1796875" style="3" customWidth="1"/>
    <col min="6" max="6" width="52.1796875" style="6" customWidth="1"/>
    <col min="7" max="7" width="67.26953125" style="6" customWidth="1"/>
    <col min="8" max="8" width="59.54296875" style="6" bestFit="1" customWidth="1"/>
    <col min="9" max="9" width="58.1796875" style="5" customWidth="1"/>
    <col min="10" max="10" width="81.81640625" style="5" customWidth="1"/>
    <col min="11" max="11" width="63.81640625" style="5" customWidth="1"/>
    <col min="12" max="12" width="81.54296875" style="5" bestFit="1" customWidth="1"/>
    <col min="13" max="13" width="93.26953125" style="5" customWidth="1"/>
    <col min="14" max="14" width="85.453125" style="5" customWidth="1"/>
    <col min="15" max="15" width="48.26953125" style="2" customWidth="1"/>
    <col min="16" max="16" width="54.54296875" style="2" customWidth="1"/>
    <col min="17" max="17" width="63.1796875" style="5" customWidth="1"/>
    <col min="18" max="18" width="74.7265625" style="5" bestFit="1" customWidth="1"/>
    <col min="19" max="19" width="67.1796875" style="5" customWidth="1"/>
    <col min="20" max="20" width="100.1796875" style="5" customWidth="1"/>
    <col min="21" max="25" width="8.26953125" style="5"/>
    <col min="26" max="26" width="95.1796875" style="5" customWidth="1"/>
    <col min="27" max="16384" width="8.26953125" style="5"/>
  </cols>
  <sheetData>
    <row r="1" spans="1:26" s="14" customFormat="1" ht="87.75" customHeight="1" x14ac:dyDescent="1">
      <c r="A1" s="8"/>
      <c r="B1" s="8"/>
      <c r="C1" s="9"/>
      <c r="D1" s="10"/>
      <c r="E1" s="11"/>
      <c r="F1" s="12"/>
      <c r="G1" s="11"/>
      <c r="H1" s="11"/>
      <c r="I1" s="13"/>
      <c r="J1" s="13"/>
      <c r="K1" s="13"/>
      <c r="L1" s="13"/>
      <c r="M1" s="13"/>
      <c r="O1" s="9"/>
      <c r="P1" s="9"/>
    </row>
    <row r="2" spans="1:26" s="15" customFormat="1" ht="181.5" customHeight="1" x14ac:dyDescent="0.35">
      <c r="A2" s="34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P2" s="35"/>
      <c r="Q2" s="37"/>
      <c r="R2" s="35"/>
    </row>
    <row r="3" spans="1:26" s="23" customFormat="1" ht="174.75" customHeight="1" x14ac:dyDescent="1.35">
      <c r="A3" s="32" t="s">
        <v>33</v>
      </c>
      <c r="B3" s="33"/>
      <c r="C3" s="31"/>
      <c r="D3" s="31"/>
      <c r="E3" s="31"/>
      <c r="F3" s="31"/>
      <c r="G3" s="16"/>
      <c r="H3" s="16"/>
      <c r="I3" s="17"/>
      <c r="J3" s="18"/>
      <c r="K3" s="19"/>
      <c r="L3" s="18"/>
      <c r="M3" s="20"/>
      <c r="N3" s="20"/>
      <c r="O3" s="20"/>
      <c r="P3" s="20"/>
      <c r="Q3" s="20"/>
    </row>
    <row r="4" spans="1:26" s="25" customFormat="1" ht="409.6" customHeight="1" x14ac:dyDescent="0.35">
      <c r="A4" s="22" t="s">
        <v>19</v>
      </c>
      <c r="B4" s="22" t="s">
        <v>1</v>
      </c>
      <c r="C4" s="22" t="s">
        <v>6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2</v>
      </c>
      <c r="J4" s="22" t="s">
        <v>17</v>
      </c>
      <c r="K4" s="22" t="s">
        <v>5</v>
      </c>
      <c r="L4" s="22" t="s">
        <v>16</v>
      </c>
      <c r="M4" s="21" t="s">
        <v>18</v>
      </c>
      <c r="N4" s="21" t="s">
        <v>32</v>
      </c>
      <c r="O4" s="21" t="s">
        <v>12</v>
      </c>
      <c r="P4" s="21" t="s">
        <v>13</v>
      </c>
      <c r="Q4" s="21" t="s">
        <v>14</v>
      </c>
      <c r="R4" s="21" t="s">
        <v>15</v>
      </c>
      <c r="S4" s="24" t="s">
        <v>25</v>
      </c>
    </row>
    <row r="5" spans="1:26" s="29" customFormat="1" ht="409.6" customHeight="1" x14ac:dyDescent="0.35">
      <c r="A5" s="38">
        <v>4</v>
      </c>
      <c r="B5" s="49" t="s">
        <v>3</v>
      </c>
      <c r="C5" s="26" t="s">
        <v>20</v>
      </c>
      <c r="D5" s="26" t="s">
        <v>21</v>
      </c>
      <c r="E5" s="38"/>
      <c r="F5" s="26" t="s">
        <v>22</v>
      </c>
      <c r="G5" s="26" t="s">
        <v>23</v>
      </c>
      <c r="H5" s="26"/>
      <c r="I5" s="26" t="s">
        <v>0</v>
      </c>
      <c r="J5" s="50">
        <v>21735360</v>
      </c>
      <c r="K5" s="40">
        <v>3.0000000000000001E-3</v>
      </c>
      <c r="L5" s="41">
        <f>J5*K5</f>
        <v>65206.080000000002</v>
      </c>
      <c r="M5" s="30">
        <v>8.4999999999999995E-4</v>
      </c>
      <c r="N5" s="42">
        <f>J5*M5</f>
        <v>18475.056</v>
      </c>
      <c r="O5" s="51">
        <v>0.22</v>
      </c>
      <c r="P5" s="45" t="s">
        <v>24</v>
      </c>
      <c r="Q5" s="27">
        <v>10.199999999999999</v>
      </c>
      <c r="R5" s="43">
        <v>12</v>
      </c>
      <c r="S5" s="28">
        <f>M5*1000</f>
        <v>0.85</v>
      </c>
    </row>
    <row r="6" spans="1:26" ht="165" customHeight="1" x14ac:dyDescent="0.55000000000000004"/>
    <row r="7" spans="1:26" s="23" customFormat="1" ht="214.5" customHeight="1" x14ac:dyDescent="1.35">
      <c r="A7" s="32" t="s">
        <v>33</v>
      </c>
      <c r="B7" s="33"/>
      <c r="C7" s="31"/>
      <c r="D7" s="31"/>
      <c r="E7" s="31"/>
      <c r="F7" s="31"/>
      <c r="G7" s="16"/>
      <c r="H7" s="16"/>
      <c r="I7" s="17"/>
      <c r="J7" s="18"/>
      <c r="K7" s="19"/>
      <c r="L7" s="18"/>
      <c r="M7" s="20"/>
      <c r="N7" s="20"/>
      <c r="O7" s="20"/>
      <c r="P7" s="20"/>
      <c r="Q7" s="20"/>
      <c r="Z7" s="29"/>
    </row>
    <row r="8" spans="1:26" s="44" customFormat="1" ht="409.6" customHeight="1" x14ac:dyDescent="0.35">
      <c r="A8" s="22" t="s">
        <v>19</v>
      </c>
      <c r="B8" s="22" t="s">
        <v>1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2</v>
      </c>
      <c r="J8" s="22" t="s">
        <v>17</v>
      </c>
      <c r="K8" s="22" t="s">
        <v>5</v>
      </c>
      <c r="L8" s="22" t="s">
        <v>16</v>
      </c>
      <c r="M8" s="21" t="s">
        <v>18</v>
      </c>
      <c r="N8" s="21" t="s">
        <v>32</v>
      </c>
      <c r="O8" s="21" t="s">
        <v>12</v>
      </c>
      <c r="P8" s="21" t="s">
        <v>13</v>
      </c>
      <c r="Q8" s="21" t="s">
        <v>14</v>
      </c>
      <c r="R8" s="21" t="s">
        <v>15</v>
      </c>
      <c r="S8" s="52" t="s">
        <v>31</v>
      </c>
    </row>
    <row r="9" spans="1:26" s="29" customFormat="1" ht="409.6" customHeight="1" x14ac:dyDescent="0.35">
      <c r="A9" s="48">
        <v>5</v>
      </c>
      <c r="B9" s="49" t="s">
        <v>4</v>
      </c>
      <c r="C9" s="39" t="s">
        <v>26</v>
      </c>
      <c r="D9" s="39" t="s">
        <v>27</v>
      </c>
      <c r="E9" s="45"/>
      <c r="F9" s="39" t="s">
        <v>28</v>
      </c>
      <c r="G9" s="39" t="s">
        <v>29</v>
      </c>
      <c r="H9" s="45"/>
      <c r="I9" s="26" t="s">
        <v>0</v>
      </c>
      <c r="J9" s="50">
        <v>38130450</v>
      </c>
      <c r="K9" s="40">
        <v>5.0000000000000001E-3</v>
      </c>
      <c r="L9" s="41">
        <f>J9*K9</f>
        <v>190652.25</v>
      </c>
      <c r="M9" s="46">
        <v>1.9E-3</v>
      </c>
      <c r="N9" s="42">
        <f>J9*M9</f>
        <v>72447.854999999996</v>
      </c>
      <c r="O9" s="51">
        <v>0.22</v>
      </c>
      <c r="P9" s="45" t="s">
        <v>30</v>
      </c>
      <c r="Q9" s="47">
        <f>R9*1000*M9</f>
        <v>19</v>
      </c>
      <c r="R9" s="50">
        <v>10</v>
      </c>
      <c r="S9" s="28">
        <f>Q9/R9</f>
        <v>1.9</v>
      </c>
    </row>
    <row r="12" spans="1:26" ht="99" customHeight="1" x14ac:dyDescent="0.55000000000000004"/>
  </sheetData>
  <printOptions horizontalCentered="1"/>
  <pageMargins left="0.19685039370078741" right="0.19685039370078741" top="0.94488188976377963" bottom="0.74803149606299213" header="0.31496062992125984" footer="0.31496062992125984"/>
  <pageSetup paperSize="8" scale="12" orientation="landscape" r:id="rId1"/>
  <headerFooter>
    <oddHeader>&amp;L&amp;36GARA N. 38-2019&amp;C&amp;"Calibri,Grassetto"&amp;28PROSPETTO DI AGGIUDICAZIONE</oddHeader>
    <oddFooter>&amp;C&amp;28&amp;P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 AGGIUDICAZIONE</vt:lpstr>
      <vt:lpstr>'PROSPETTO AGGIUDICAZIONE'!Area_stampa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Giulia</cp:lastModifiedBy>
  <cp:lastPrinted>2020-02-17T09:59:32Z</cp:lastPrinted>
  <dcterms:created xsi:type="dcterms:W3CDTF">2011-10-19T06:41:14Z</dcterms:created>
  <dcterms:modified xsi:type="dcterms:W3CDTF">2020-05-06T19:48:00Z</dcterms:modified>
</cp:coreProperties>
</file>