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Foglio1" sheetId="1" r:id="rId1"/>
    <sheet name="Foglio2" sheetId="2" r:id="rId2"/>
    <sheet name="Foglio3" sheetId="3" r:id="rId3"/>
  </sheets>
  <definedNames>
    <definedName name="OLE_LINK1" localSheetId="0">'Foglio1'!$Q$27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<sst xmlns="http://schemas.openxmlformats.org/spreadsheetml/2006/main" count="362" uniqueCount="261">
  <si>
    <t>LOTTO</t>
  </si>
  <si>
    <t xml:space="preserve">DESCRIZIONE </t>
  </si>
  <si>
    <t>CODICE PRODOTTO DEL FABBRICANTE</t>
  </si>
  <si>
    <t>NOME COMMERCIALE</t>
  </si>
  <si>
    <t>CODICE CND</t>
  </si>
  <si>
    <t>N° REPERTORIO</t>
  </si>
  <si>
    <t>UNITA' DI MISURA</t>
  </si>
  <si>
    <t>QUANTITA' TRIENNALE</t>
  </si>
  <si>
    <t>PREZZO PER UNITA' DI MISURA</t>
  </si>
  <si>
    <t>ALIQUOTA IVA</t>
  </si>
  <si>
    <t>UNITA' DI VENDITA</t>
  </si>
  <si>
    <t>PREZZO PER UNITA' DI VENDITA</t>
  </si>
  <si>
    <t>N°PEZZI PER CONFEZIONE</t>
  </si>
  <si>
    <t xml:space="preserve">Ortoftaldeide 0,55% in soluzione acquosa con agenti tampone, chelanti ed inibitori di corrosione in flaconi da 3,5 a 5 litri </t>
  </si>
  <si>
    <t>PF31114</t>
  </si>
  <si>
    <t>OPASTER</t>
  </si>
  <si>
    <t>D010103</t>
  </si>
  <si>
    <t>LITRO</t>
  </si>
  <si>
    <t>TANICA 5 LT</t>
  </si>
  <si>
    <t>N. 2 TANICHE</t>
  </si>
  <si>
    <t xml:space="preserve">AGGIUDICATARIO </t>
  </si>
  <si>
    <t>NUOVA FARMEC S.R.L.</t>
  </si>
  <si>
    <t xml:space="preserve">Ortoftaldeide 0,55% in soluzione acquosa con agenti tampone, chelanti ed inibitori di corrosione     </t>
  </si>
  <si>
    <t>PF31110</t>
  </si>
  <si>
    <t>FLACONE 1 LI</t>
  </si>
  <si>
    <t>N. 12 FLACONI</t>
  </si>
  <si>
    <t>OFFERTA SUPERIORE BASE D'ASTA</t>
  </si>
  <si>
    <t>CAREFUSION SARL</t>
  </si>
  <si>
    <t>Preparato a base di clorexidina gluconato/digluconato al 2% in soluzione alcolica al 70% (min. 65%) per antisepsi della cute nel punto di inserzione CVC E CVP (AIC O PMC)</t>
  </si>
  <si>
    <t>CHLORAPREP CON COLORANTE 3 ML</t>
  </si>
  <si>
    <t>N° AIC</t>
  </si>
  <si>
    <t xml:space="preserve">CONFEZIONE MONODOSE DA 3 A 20 ML </t>
  </si>
  <si>
    <t>PREZZO COMPLESSIVO OFFERTO</t>
  </si>
  <si>
    <t>0% IN QUANTO DI IMPORTAZIONE</t>
  </si>
  <si>
    <t>CONFEZIONE MONODOSE DA 3 ML</t>
  </si>
  <si>
    <t xml:space="preserve">Preparato a base di clorexidina gluconato/digluconato al 2% in soluzione idroalcolica (min. 65%) per antisepsi cute integra in manovre a rischio. Flacone da 100 a 250 ml </t>
  </si>
  <si>
    <t>PF37325</t>
  </si>
  <si>
    <t>CLOREXINAL 2%</t>
  </si>
  <si>
    <t>ML</t>
  </si>
  <si>
    <t>FLACONE DA 250 ML</t>
  </si>
  <si>
    <t>N. 24 FLACONI</t>
  </si>
  <si>
    <t>ESOFORM S.R.L.</t>
  </si>
  <si>
    <t xml:space="preserve">Preparato a base di clorexidina gluconato/digluconato al 2% in soluzione idroalcolica (min. 65% di alcol isopropilico) per disinfezione dispositivi medici. Flacone da 100 a 250 ml </t>
  </si>
  <si>
    <t>PDC0151CN</t>
  </si>
  <si>
    <t>CITROCLOREX 2% MD</t>
  </si>
  <si>
    <t>D020199</t>
  </si>
  <si>
    <t>Preparato a base di clorexidina gluconato/digluconato al 2% in soluzione alcolica al 70% (min. 65%) colorata per preparazione campo operatorio</t>
  </si>
  <si>
    <t>PDC068ABN</t>
  </si>
  <si>
    <t>CITROCLOREX 2% RED</t>
  </si>
  <si>
    <t>FLACONE 120 ML</t>
  </si>
  <si>
    <t xml:space="preserve">Preparato a base di clorexidina gluconato/digluconato al 4% in soluzione acquosa con detergente per antisepsi cute integra e mani       </t>
  </si>
  <si>
    <t>B.BRAUN  MILANO S.P.A.</t>
  </si>
  <si>
    <t>LIFO SCRUB BOTTIGLIA (DP) "IT" 500 ML</t>
  </si>
  <si>
    <t>FLACONE DA 500 ML</t>
  </si>
  <si>
    <t>Preparato a base di clorexidina gluconato/digluconato all'1,5% e cetrimide al 15% conc. per decontaminazione e contemporanea pulizia di strumentario chirurgico e D.M.</t>
  </si>
  <si>
    <t>PF19610</t>
  </si>
  <si>
    <t>CLOREXIDE S</t>
  </si>
  <si>
    <t>FLACONE  1 LT</t>
  </si>
  <si>
    <t>12 FLACONI</t>
  </si>
  <si>
    <t>Preparato a base di sodio ipoclorito pari a 0,11% in cloro attivo per antisepsi della cute integra</t>
  </si>
  <si>
    <t>LOMBARDA H S.R.L.</t>
  </si>
  <si>
    <t>DECSC1</t>
  </si>
  <si>
    <t>DECS CUTE</t>
  </si>
  <si>
    <t>FLACONE 1 LT</t>
  </si>
  <si>
    <t>Preparato a base di sodio ipoclorito pari a 1,1% in cloro attivo (soluzione concentrata) per disinfezione D.M.</t>
  </si>
  <si>
    <t>GIOCHEMICA S.R.L.</t>
  </si>
  <si>
    <t>D03020106</t>
  </si>
  <si>
    <t>D03020173</t>
  </si>
  <si>
    <t>D03020473</t>
  </si>
  <si>
    <t>GIOCLOR</t>
  </si>
  <si>
    <t>GIOCLOR DIAL</t>
  </si>
  <si>
    <t>D03010101</t>
  </si>
  <si>
    <t>552855/R</t>
  </si>
  <si>
    <t>TOTALE</t>
  </si>
  <si>
    <t>SCATOLA DA 12 FLACONI</t>
  </si>
  <si>
    <t>SCATOLA DA 2 TANICHE</t>
  </si>
  <si>
    <t>Preparato a base di sodio ipoclorito pari a 1,1% in cloro attivo (soluzione concentrata) per disinfezione (AIC O PMC)</t>
  </si>
  <si>
    <t>DECS PURO</t>
  </si>
  <si>
    <t>DECSP1</t>
  </si>
  <si>
    <t>Preparato concentrato a base di cloro derivati  - cloro disponibile pari a 2,5-3% - con detergenti e/o tensioattivi per disinfezioni pavimenti e pareti servizi igienici</t>
  </si>
  <si>
    <t>G08873</t>
  </si>
  <si>
    <t>G08806</t>
  </si>
  <si>
    <t>STER X 2000 LIQUIDO</t>
  </si>
  <si>
    <t xml:space="preserve">Preparato a base di sodiodicloroisocianurato in compresse da 2,5 a 5 gr circa di sostanza attiva liberanti cloro da 1.000 ppm a 2.500 ppm circa in 1 litro d'acqua, per disinfezione di superfici ambientali ed oggetti </t>
  </si>
  <si>
    <t>JOHNSON &amp; JOHNSON MEDICAL S.P.A.</t>
  </si>
  <si>
    <t>MPR024</t>
  </si>
  <si>
    <t>PRESEPT</t>
  </si>
  <si>
    <t>600 COMPRESSE</t>
  </si>
  <si>
    <t>Preparato a base di iodopovidone dal 7,5 al 10% in soluzione acquosa per antisepsi della cute lesa e delle mucose</t>
  </si>
  <si>
    <t>BRAUNOL 7,5% SOL.CUT. BOTTIGLIA "IT" 1000 ML</t>
  </si>
  <si>
    <t xml:space="preserve">FLACONE 250 ML </t>
  </si>
  <si>
    <t>BRAUNOL BOTTIGLIA RONDO "IT" 250 ML</t>
  </si>
  <si>
    <t>040409017</t>
  </si>
  <si>
    <t>032151146</t>
  </si>
  <si>
    <t>032151211</t>
  </si>
  <si>
    <t xml:space="preserve"> Preparato a base di iodopovidone da 7,5 a 10% in soluzione acquosa per antisepsi della cute integra e lesa</t>
  </si>
  <si>
    <t>BRAUNOL 7,5% SOL.CUT. BOTTIGLIA "IT" 500 ML</t>
  </si>
  <si>
    <t>032151223</t>
  </si>
  <si>
    <t xml:space="preserve">FLACONE 500 ML </t>
  </si>
  <si>
    <t xml:space="preserve">Preparato a base di iodopovidone dal 7,5 al 10% in soluzione acquosa per antisepsi della cute lesa e delle mucose. Flacone da 100 a 150 ml </t>
  </si>
  <si>
    <t>BRAUNOL 7,5% SOL.CUT. BOTTIGLIA "IT" 100 ML</t>
  </si>
  <si>
    <t>032151134</t>
  </si>
  <si>
    <t>FLACONE 20 ML</t>
  </si>
  <si>
    <t>PDE0260AT</t>
  </si>
  <si>
    <t>ESO JOD 10%</t>
  </si>
  <si>
    <t>032761013</t>
  </si>
  <si>
    <t>Preparato a base di iodopovidone al 10% in soluzione alcolica per antisepsi della cute integra, campo operatorio (AIC O PMC)</t>
  </si>
  <si>
    <t xml:space="preserve">TOTALE </t>
  </si>
  <si>
    <t>PF20511</t>
  </si>
  <si>
    <t>PF20510</t>
  </si>
  <si>
    <t>POVIDERM 1%</t>
  </si>
  <si>
    <t>032813139</t>
  </si>
  <si>
    <t>N.20 FLACONI</t>
  </si>
  <si>
    <t>032813141</t>
  </si>
  <si>
    <t xml:space="preserve">Preparato a base di iodopovidone al 7,5% in soluzione acquosa con detergente per antisepsi della cute integra, lavaggio chirurgico mani (AIC O PMC)     </t>
  </si>
  <si>
    <t>Soluzione disinfettante da attivare a due componenti con sviluppo di acido peracetico (concentrazione ad attivazione completata 0,20-0,35%) per disinfezione ad alto livello, sterilizzazione chimica a freddo di D.M. termosensibili</t>
  </si>
  <si>
    <t>D05020212</t>
  </si>
  <si>
    <t>D05020273</t>
  </si>
  <si>
    <t>D050102-59002</t>
  </si>
  <si>
    <t>SCATOLA DA 12 FLACONI DA 1 LITRO</t>
  </si>
  <si>
    <t>SCATOLA DA 2 TANICHE DA 5 LITRI</t>
  </si>
  <si>
    <t>FARMAC ZABBAN S.P.A.</t>
  </si>
  <si>
    <t xml:space="preserve">Acqua ossigenata (perossido di idrogeno) al 3% stabilizzata secondo farmacopea vigente </t>
  </si>
  <si>
    <t>FLACONE 250 ML</t>
  </si>
  <si>
    <t>Polvere concentrata a graduale liberazione di ossigeno attivo con enzimi o tensioattivi a base di sodio percarbonato per decontaminazione e contemporanea detersione di strumentario e D.M. Confezione da 1 a 2 kg</t>
  </si>
  <si>
    <t>Preparato a base di associazione di 3 fenoli, addizionati di tensioattivi ed agenti sequestranti; soluzione concentrata per decontaminazione degli strumenti prima della sterilizzazione</t>
  </si>
  <si>
    <t>Preparato a base di associazione di 3 fenoli, addizionati di tensioattivi ed agenti sequestranti; in soluzione concentrata per decontaminazione degli strumenti prima della sterilizzazione</t>
  </si>
  <si>
    <t xml:space="preserve"> Preparato a base di disinfettante TRICLOSAN-IRGASAN in soluzione acquosa con detergente per antisepsi della cute integra e mani in individui intolleranti a PVP e clorexidina</t>
  </si>
  <si>
    <t>FLACONE 500 ML</t>
  </si>
  <si>
    <t>PF04911</t>
  </si>
  <si>
    <t>SEPTOSCRUB</t>
  </si>
  <si>
    <t>20 FLACONI</t>
  </si>
  <si>
    <t>Preparato a base alcoolica (alcool etilico almeno 60-70% o isopropilico almeno 50%) addizionato di adeguati emollienti ed eventualmente di agente antisettico per antisepsi delle mani su cute integra e pulita, senza risciacquo in gel</t>
  </si>
  <si>
    <t>PF32411</t>
  </si>
  <si>
    <t>PF32459</t>
  </si>
  <si>
    <t xml:space="preserve">SEPTAMAN GEL </t>
  </si>
  <si>
    <t>FLACONE 100 ML TASCABILE</t>
  </si>
  <si>
    <t>48 FLACONI</t>
  </si>
  <si>
    <t xml:space="preserve">Preparato a base di detergente trienzimatico (proteasi, lipasi e amilasi), tensioattivi, coformulanti in soluzione concentrata per detersione enzimatica di strumentario chirurgico e D.M. per lavaggi manuali ad immersione e in apparecchi ad ultrasuoni </t>
  </si>
  <si>
    <t>MONDIAL S.N.C.</t>
  </si>
  <si>
    <t>FM0753</t>
  </si>
  <si>
    <t>DIALZIMA PLURI ML 500</t>
  </si>
  <si>
    <t>D0801</t>
  </si>
  <si>
    <t>622007/R</t>
  </si>
  <si>
    <t>18 PZ.</t>
  </si>
  <si>
    <t>Preparato a base di detergente trienzimatico (proteasi, lipasi e amilasi), tensioattivi, coformulanti in soluzione concentrata per detersione enzimatica di strumentario chirurgico e dispositivi medici per lavaggi manuali ad immersione e in apparecchi ad ultrasuoni</t>
  </si>
  <si>
    <t>FM0827</t>
  </si>
  <si>
    <t>DIALZIMA PLURI L 1</t>
  </si>
  <si>
    <t xml:space="preserve">NESSUNA OFFERTA IDONEA </t>
  </si>
  <si>
    <t xml:space="preserve"> Gel sterile a base di clorexidina 0,05% e lidocaina 2% contenente da 10 a 13 gr di prodotto adatto ad uso urologico </t>
  </si>
  <si>
    <t>ARS CHIRURGICA S.R.L.</t>
  </si>
  <si>
    <t>PEZZO</t>
  </si>
  <si>
    <t>ATG-L011P</t>
  </si>
  <si>
    <t xml:space="preserve">AQUA TOUCH GEL LUBRIFICANTE CON LIDOCAINA 11 ML IN BUSTA </t>
  </si>
  <si>
    <t>U9099</t>
  </si>
  <si>
    <t>25 PEZZI</t>
  </si>
  <si>
    <t xml:space="preserve">Detergente disinfettante privo di alcol per superfici ad ampio spettro, virucida, pronto all'uso. Flacone da 500 a 1000 ml </t>
  </si>
  <si>
    <t>FM0832</t>
  </si>
  <si>
    <t xml:space="preserve">DEPSTER L. 1 </t>
  </si>
  <si>
    <t>D99</t>
  </si>
  <si>
    <t>12 PEZZI</t>
  </si>
  <si>
    <t>CARTONE DA 12 FLACONI DA 1 LT</t>
  </si>
  <si>
    <t xml:space="preserve"> Soluzione concentrata ad azione detergente enzimatica e decontaminante per strumentario chirurgico (comprese fibre ottiche) e D.M., per lavaggi manuali ad immersione e in apparecchi ad ultrasuoni </t>
  </si>
  <si>
    <t>Soluzione idroalcoolica di ALCOOL ETILICO 70% circa incolore per disinfezione D.M. e superfici</t>
  </si>
  <si>
    <t>D07010106</t>
  </si>
  <si>
    <t>GIOALCOL 70</t>
  </si>
  <si>
    <t>D0701</t>
  </si>
  <si>
    <t>534469/R</t>
  </si>
  <si>
    <t>SCATOLE DA 12 FLACONI DA 1 LT</t>
  </si>
  <si>
    <t>Fazzolettini disinfettanti a base di derivati del cloro o clorexidina o ammonio quaternario per antisepsi cute integra in confezione monouso cm 20-25 x 20-25 circa</t>
  </si>
  <si>
    <t>PDS0770AC</t>
  </si>
  <si>
    <t>SICURA 3 MEDICAL FAZZOLETTI</t>
  </si>
  <si>
    <t xml:space="preserve">Tamponcini disinfettanti per antisepsi cute integra confezionati singolarmente imbevuti di alcool isopropilico 70% cm 3-5 x 3-5 circa </t>
  </si>
  <si>
    <t>COVIDIEN ITALIA S.P.A.</t>
  </si>
  <si>
    <t>20 BOX DA 200</t>
  </si>
  <si>
    <t>WEBCOL</t>
  </si>
  <si>
    <t xml:space="preserve">Spazzola-spugna monouso sterile preimbevuta </t>
  </si>
  <si>
    <t>Spazzola-spugna secca in confezione singola monouso sterile per la detersione e l'antisepsi preoperatoria di mani e braccia</t>
  </si>
  <si>
    <t>CEA S.P.A.</t>
  </si>
  <si>
    <t>NEX D1 DRY</t>
  </si>
  <si>
    <t>NEX D1 40</t>
  </si>
  <si>
    <t xml:space="preserve">Vaschette con cestello interno, coperchio, autoclavabili </t>
  </si>
  <si>
    <t>AN0404039</t>
  </si>
  <si>
    <t>AN0404002NM</t>
  </si>
  <si>
    <t>AN0404450</t>
  </si>
  <si>
    <t>AN0404014</t>
  </si>
  <si>
    <t>AN0406013</t>
  </si>
  <si>
    <t>VASCHETTA DA 2 LT (lung. 23 x largh. 17 x h 9 cm)</t>
  </si>
  <si>
    <t>VASCHETTA DA 5 LT (lung. 36,5 x larg. 25,5 x h 9 cm)</t>
  </si>
  <si>
    <t>VASCHETTA ENDOSCOPIA DA 15 LT (lung. 85,5 x largh. 18 x h 7,5 cm)</t>
  </si>
  <si>
    <t>VASCHETTA DA 10 LT (lung. 48,5 x largh. 27 x h 17 cm)</t>
  </si>
  <si>
    <t>VASCHETTA DA 60 LT (lung. 53 x largh. 36 x h 30,5 cm)</t>
  </si>
  <si>
    <t>Preparato a base di clorexidina gluconato/digluconato allo 0,5% in soluzione alcolica al 70% (min. 65%) per antisepsi cute integra</t>
  </si>
  <si>
    <t xml:space="preserve">Preparato a base di clorexidina gluconato/digluconato allo 0,015% e cetrimide allo 0, 15% in sol. acquosa uso ostetrico-ginecologico e urologico per antisepsi cute lesa e mucose </t>
  </si>
  <si>
    <t>Eosina soluzione acquosa 2%</t>
  </si>
  <si>
    <t>Gel sterile a base di clorexidina 0,05% contenente da 10 a 13 gr di prodotto adatto ad uso urologico</t>
  </si>
  <si>
    <t>KG</t>
  </si>
  <si>
    <t>CONFEZIONE MONODOSE 50 ML</t>
  </si>
  <si>
    <t>GIOPERACETIC A</t>
  </si>
  <si>
    <t>660447/R</t>
  </si>
  <si>
    <t>PF36520</t>
  </si>
  <si>
    <t>ACTIDROX</t>
  </si>
  <si>
    <t>S9002</t>
  </si>
  <si>
    <t>4 BARATTOLI</t>
  </si>
  <si>
    <t>FM0534</t>
  </si>
  <si>
    <t>FENOCID ML 50</t>
  </si>
  <si>
    <t>D060102</t>
  </si>
  <si>
    <t>481283/R</t>
  </si>
  <si>
    <t>0,036 (SOLUZIONE DILUITA)</t>
  </si>
  <si>
    <t>PF19910</t>
  </si>
  <si>
    <t>FARMAFENOL</t>
  </si>
  <si>
    <t>D06010101</t>
  </si>
  <si>
    <t>0,0161 (SOLUZIONE DILUITA)</t>
  </si>
  <si>
    <t>FM0780</t>
  </si>
  <si>
    <t>DECON TWO</t>
  </si>
  <si>
    <t>666767/R</t>
  </si>
  <si>
    <t>0,0211 (SOLUZIONE DILUITA)</t>
  </si>
  <si>
    <t>0,0041 (SOLUZIONE DILUITA)</t>
  </si>
  <si>
    <t>0,0025 (SOLUZIONE DILUITA)</t>
  </si>
  <si>
    <t>NEX*C2*40*PMC</t>
  </si>
  <si>
    <t>NEX CLOREX C2</t>
  </si>
  <si>
    <t>NEX IODIO P2</t>
  </si>
  <si>
    <t>ACQUA OSSIGENATA - SOLUZIONE 3%</t>
  </si>
  <si>
    <t>C.I.G.</t>
  </si>
  <si>
    <t>503845261E</t>
  </si>
  <si>
    <t>5038459BE3</t>
  </si>
  <si>
    <t>50385116CE</t>
  </si>
  <si>
    <t>50385230B7</t>
  </si>
  <si>
    <t>5038556BEF</t>
  </si>
  <si>
    <t>503856428C</t>
  </si>
  <si>
    <t>50385685D8</t>
  </si>
  <si>
    <t>50385739F7</t>
  </si>
  <si>
    <t>5038576C70</t>
  </si>
  <si>
    <t>5038580FBC</t>
  </si>
  <si>
    <t>50385864B3</t>
  </si>
  <si>
    <t>503858972C</t>
  </si>
  <si>
    <t>50385929A5</t>
  </si>
  <si>
    <t>50386021E8</t>
  </si>
  <si>
    <t>5038616D72</t>
  </si>
  <si>
    <t>5038638F99</t>
  </si>
  <si>
    <t>50386422EA</t>
  </si>
  <si>
    <t>50386487DC</t>
  </si>
  <si>
    <t>5038655DA1</t>
  </si>
  <si>
    <t>50386590F2</t>
  </si>
  <si>
    <t>50386666B7</t>
  </si>
  <si>
    <t>5038672BA9</t>
  </si>
  <si>
    <t>50386780A0</t>
  </si>
  <si>
    <t>50386834BF</t>
  </si>
  <si>
    <t>503868780B</t>
  </si>
  <si>
    <t>5038695EA3</t>
  </si>
  <si>
    <t>503870139A</t>
  </si>
  <si>
    <t>5038712CAB</t>
  </si>
  <si>
    <t>50387289E0</t>
  </si>
  <si>
    <t>LOTTO DESERTO</t>
  </si>
  <si>
    <t>14,25 Euro  A CONFEZIONE</t>
  </si>
  <si>
    <t>5g CIRCA DI SOSTANZA PURA (2 compresse)</t>
  </si>
  <si>
    <t>CONFEZIONE MONODOSE DA 50 ML</t>
  </si>
  <si>
    <t>0,0203 (soluzione diluita)</t>
  </si>
  <si>
    <t>IODOTEN 7,5%</t>
  </si>
  <si>
    <t>PF22111</t>
  </si>
  <si>
    <t>PF22110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</si>
</sst>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00"/>
    <numFmt numFmtId="165" formatCode="&quot;€&quot;\ #,##0.00"/>
    <numFmt numFmtId="166" formatCode="&quot;€&quot;\ #,##0.000"/>
    <numFmt numFmtId="167" formatCode="#,##0.000"/>
    <numFmt numFmtId="168" formatCode="#,##0.0000"/>
    <numFmt numFmtId="169" formatCode="_-[$€-410]\ * #,##0.00_-;\-[$€-410]\ * #,##0.00_-;_-[$€-410]\ * &quot;-&quot;??_-;_-@_-"/>
    <numFmt numFmtId="170" formatCode="_-* #,##0.000_-;\-* #,##0.000_-;_-* &quot;-&quot;??_-;_-@_-"/>
    <numFmt numFmtId="171" formatCode="#,##0.0000\ [$$-C0C]"/>
    <numFmt numFmtId="172" formatCode="#,##0.00000"/>
    <numFmt numFmtId="173" formatCode="#,##0.0"/>
    <numFmt numFmtId="174" formatCode="_-* #,##0.0000_-;\-* #,##0.0000_-;_-* &quot;-&quot;??_-;_-@_-"/>
    <numFmt numFmtId="175" formatCode="_-* #,##0.00000_-;\-* #,##0.00000_-;_-* &quot;-&quot;??_-;_-@_-"/>
    <numFmt numFmtId="176" formatCode="_-* #,##0.0000_-;\-* #,##0.0000_-;_-* &quot;-&quot;??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46" applyFont="1" applyFill="1" applyBorder="1" applyAlignment="1" applyProtection="1">
      <alignment horizontal="center" vertical="center" wrapText="1"/>
      <protection/>
    </xf>
    <xf numFmtId="3" fontId="2" fillId="0" borderId="10" xfId="46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168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9" fontId="0" fillId="0" borderId="0" xfId="0" applyNumberFormat="1" applyFont="1" applyBorder="1" applyAlignment="1">
      <alignment horizontal="center" vertical="center" wrapText="1"/>
    </xf>
    <xf numFmtId="167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9" fontId="0" fillId="0" borderId="0" xfId="0" applyNumberFormat="1" applyBorder="1" applyAlignment="1">
      <alignment wrapText="1"/>
    </xf>
    <xf numFmtId="167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2" fillId="0" borderId="10" xfId="60" applyNumberFormat="1" applyFont="1" applyBorder="1" applyAlignment="1">
      <alignment horizontal="center" vertical="center" wrapText="1"/>
    </xf>
    <xf numFmtId="167" fontId="2" fillId="0" borderId="10" xfId="60" applyNumberFormat="1" applyFont="1" applyBorder="1" applyAlignment="1">
      <alignment horizontal="center" vertical="center" wrapText="1"/>
    </xf>
    <xf numFmtId="168" fontId="2" fillId="0" borderId="10" xfId="60" applyNumberFormat="1" applyFont="1" applyBorder="1" applyAlignment="1">
      <alignment horizontal="center" vertical="center" wrapText="1"/>
    </xf>
    <xf numFmtId="43" fontId="20" fillId="33" borderId="10" xfId="43" applyFont="1" applyFill="1" applyBorder="1" applyAlignment="1">
      <alignment horizontal="center" vertical="center"/>
    </xf>
    <xf numFmtId="174" fontId="0" fillId="0" borderId="10" xfId="43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67" fontId="0" fillId="34" borderId="10" xfId="0" applyNumberForma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75" fontId="0" fillId="34" borderId="10" xfId="43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167" fontId="0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tabSelected="1" view="pageBreakPreview" zoomScale="60" zoomScalePageLayoutView="0" workbookViewId="0" topLeftCell="A1">
      <pane xSplit="1" ySplit="1" topLeftCell="B2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27" sqref="M27"/>
    </sheetView>
  </sheetViews>
  <sheetFormatPr defaultColWidth="9.140625" defaultRowHeight="15"/>
  <cols>
    <col min="1" max="1" width="11.7109375" style="0" customWidth="1"/>
    <col min="2" max="2" width="45.421875" style="0" customWidth="1"/>
    <col min="3" max="3" width="32.00390625" style="0" customWidth="1"/>
    <col min="4" max="4" width="20.57421875" style="0" customWidth="1"/>
    <col min="5" max="5" width="33.7109375" style="0" customWidth="1"/>
    <col min="6" max="6" width="19.421875" style="0" customWidth="1"/>
    <col min="7" max="7" width="11.8515625" style="0" bestFit="1" customWidth="1"/>
    <col min="8" max="8" width="13.421875" style="0" customWidth="1"/>
    <col min="9" max="9" width="19.7109375" style="0" customWidth="1"/>
    <col min="10" max="10" width="20.140625" style="0" customWidth="1"/>
    <col min="11" max="11" width="22.57421875" style="0" customWidth="1"/>
    <col min="12" max="12" width="21.7109375" style="0" customWidth="1"/>
    <col min="13" max="13" width="16.57421875" style="0" customWidth="1"/>
    <col min="14" max="14" width="13.421875" style="0" customWidth="1"/>
    <col min="15" max="15" width="26.140625" style="0" customWidth="1"/>
    <col min="16" max="16" width="33.57421875" style="0" customWidth="1"/>
    <col min="17" max="17" width="29.57421875" style="0" customWidth="1"/>
  </cols>
  <sheetData>
    <row r="1" spans="1:19" ht="73.5" customHeight="1">
      <c r="A1" s="2" t="s">
        <v>0</v>
      </c>
      <c r="B1" s="2" t="s">
        <v>1</v>
      </c>
      <c r="C1" s="2" t="s">
        <v>20</v>
      </c>
      <c r="D1" s="2" t="s">
        <v>2</v>
      </c>
      <c r="E1" s="2" t="s">
        <v>3</v>
      </c>
      <c r="F1" s="2" t="s">
        <v>4</v>
      </c>
      <c r="G1" s="2" t="s">
        <v>30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32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223</v>
      </c>
      <c r="R1" s="1"/>
      <c r="S1" s="1"/>
    </row>
    <row r="2" spans="1:17" ht="84.75" customHeight="1">
      <c r="A2" s="16">
        <v>1</v>
      </c>
      <c r="B2" s="16" t="s">
        <v>13</v>
      </c>
      <c r="C2" s="16" t="s">
        <v>21</v>
      </c>
      <c r="D2" s="16" t="s">
        <v>14</v>
      </c>
      <c r="E2" s="16" t="s">
        <v>15</v>
      </c>
      <c r="F2" s="16" t="s">
        <v>16</v>
      </c>
      <c r="G2" s="17"/>
      <c r="H2" s="16">
        <v>39757</v>
      </c>
      <c r="I2" s="16" t="s">
        <v>17</v>
      </c>
      <c r="J2" s="18">
        <v>3300</v>
      </c>
      <c r="K2" s="47">
        <v>1.63</v>
      </c>
      <c r="L2" s="45">
        <f>K2*J2</f>
        <v>5379</v>
      </c>
      <c r="M2" s="19">
        <v>0.21</v>
      </c>
      <c r="N2" s="16" t="s">
        <v>18</v>
      </c>
      <c r="O2" s="46">
        <v>8.15</v>
      </c>
      <c r="P2" s="16" t="s">
        <v>19</v>
      </c>
      <c r="Q2" s="42" t="s">
        <v>224</v>
      </c>
    </row>
    <row r="3" spans="1:17" ht="64.5" customHeight="1">
      <c r="A3" s="16">
        <v>2</v>
      </c>
      <c r="B3" s="16" t="s">
        <v>22</v>
      </c>
      <c r="C3" s="16" t="s">
        <v>21</v>
      </c>
      <c r="D3" s="16" t="s">
        <v>23</v>
      </c>
      <c r="E3" s="16" t="s">
        <v>15</v>
      </c>
      <c r="F3" s="16" t="s">
        <v>16</v>
      </c>
      <c r="G3" s="17"/>
      <c r="H3" s="16">
        <v>39757</v>
      </c>
      <c r="I3" s="16" t="s">
        <v>24</v>
      </c>
      <c r="J3" s="18">
        <v>2400</v>
      </c>
      <c r="K3" s="47">
        <v>1.72</v>
      </c>
      <c r="L3" s="45">
        <f>J3*K3</f>
        <v>4128</v>
      </c>
      <c r="M3" s="19">
        <v>0.21</v>
      </c>
      <c r="N3" s="16"/>
      <c r="O3" s="46"/>
      <c r="P3" s="16" t="s">
        <v>25</v>
      </c>
      <c r="Q3" s="42" t="s">
        <v>225</v>
      </c>
    </row>
    <row r="4" spans="1:17" ht="60">
      <c r="A4" s="16">
        <v>3</v>
      </c>
      <c r="B4" s="36" t="s">
        <v>192</v>
      </c>
      <c r="C4" s="79" t="s">
        <v>26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/>
    </row>
    <row r="5" spans="1:17" ht="60">
      <c r="A5" s="16">
        <v>4</v>
      </c>
      <c r="B5" s="37" t="s">
        <v>192</v>
      </c>
      <c r="C5" s="79" t="s">
        <v>26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</row>
    <row r="6" spans="1:17" ht="60">
      <c r="A6" s="16">
        <v>5</v>
      </c>
      <c r="B6" s="16" t="s">
        <v>28</v>
      </c>
      <c r="C6" s="14" t="s">
        <v>27</v>
      </c>
      <c r="D6" s="16">
        <v>274415</v>
      </c>
      <c r="E6" s="16" t="s">
        <v>29</v>
      </c>
      <c r="F6" s="16"/>
      <c r="G6" s="17" t="s">
        <v>92</v>
      </c>
      <c r="H6" s="16"/>
      <c r="I6" s="16" t="s">
        <v>31</v>
      </c>
      <c r="J6" s="18">
        <v>201000</v>
      </c>
      <c r="K6" s="46">
        <v>1.14</v>
      </c>
      <c r="L6" s="45">
        <f aca="true" t="shared" si="0" ref="L6:L11">J6*K6</f>
        <v>229139.99999999997</v>
      </c>
      <c r="M6" s="16" t="s">
        <v>33</v>
      </c>
      <c r="N6" s="16" t="s">
        <v>34</v>
      </c>
      <c r="O6" s="20"/>
      <c r="P6" s="16">
        <v>100</v>
      </c>
      <c r="Q6" s="42">
        <v>5038495999</v>
      </c>
    </row>
    <row r="7" spans="1:17" ht="91.5" customHeight="1">
      <c r="A7" s="16">
        <v>6</v>
      </c>
      <c r="B7" s="16" t="s">
        <v>35</v>
      </c>
      <c r="C7" s="14" t="s">
        <v>21</v>
      </c>
      <c r="D7" s="16" t="s">
        <v>36</v>
      </c>
      <c r="E7" s="16" t="s">
        <v>37</v>
      </c>
      <c r="F7" s="16"/>
      <c r="G7" s="17"/>
      <c r="H7" s="16"/>
      <c r="I7" s="16" t="s">
        <v>38</v>
      </c>
      <c r="J7" s="5">
        <v>24306000</v>
      </c>
      <c r="K7" s="47">
        <v>0.0071</v>
      </c>
      <c r="L7" s="45">
        <f t="shared" si="0"/>
        <v>172572.6</v>
      </c>
      <c r="M7" s="19">
        <v>0.21</v>
      </c>
      <c r="N7" s="16" t="s">
        <v>39</v>
      </c>
      <c r="O7" s="20">
        <v>1.78</v>
      </c>
      <c r="P7" s="16" t="s">
        <v>40</v>
      </c>
      <c r="Q7" s="42">
        <v>5038503036</v>
      </c>
    </row>
    <row r="8" spans="1:17" ht="96.75" customHeight="1">
      <c r="A8" s="16">
        <v>7</v>
      </c>
      <c r="B8" s="16" t="s">
        <v>42</v>
      </c>
      <c r="C8" s="14" t="s">
        <v>41</v>
      </c>
      <c r="D8" s="16" t="s">
        <v>43</v>
      </c>
      <c r="E8" s="16" t="s">
        <v>44</v>
      </c>
      <c r="F8" s="16" t="s">
        <v>45</v>
      </c>
      <c r="G8" s="38"/>
      <c r="H8" s="16">
        <v>291302</v>
      </c>
      <c r="I8" s="16" t="s">
        <v>38</v>
      </c>
      <c r="J8" s="5">
        <v>2835000</v>
      </c>
      <c r="K8" s="47">
        <v>0.0149</v>
      </c>
      <c r="L8" s="45">
        <f t="shared" si="0"/>
        <v>42241.5</v>
      </c>
      <c r="M8" s="19">
        <v>0.21</v>
      </c>
      <c r="N8" s="16" t="s">
        <v>39</v>
      </c>
      <c r="O8" s="20">
        <v>3.725</v>
      </c>
      <c r="P8" s="16">
        <v>40</v>
      </c>
      <c r="Q8" s="42" t="s">
        <v>226</v>
      </c>
    </row>
    <row r="9" spans="1:17" ht="88.5" customHeight="1">
      <c r="A9" s="16">
        <v>8</v>
      </c>
      <c r="B9" s="16" t="s">
        <v>46</v>
      </c>
      <c r="C9" s="14" t="s">
        <v>41</v>
      </c>
      <c r="D9" s="16" t="s">
        <v>47</v>
      </c>
      <c r="E9" s="16" t="s">
        <v>48</v>
      </c>
      <c r="F9" s="16"/>
      <c r="G9" s="17"/>
      <c r="H9" s="16"/>
      <c r="I9" s="16" t="s">
        <v>49</v>
      </c>
      <c r="J9" s="5">
        <v>30450</v>
      </c>
      <c r="K9" s="47">
        <v>3.783</v>
      </c>
      <c r="L9" s="45">
        <f t="shared" si="0"/>
        <v>115192.34999999999</v>
      </c>
      <c r="M9" s="19">
        <v>0.21</v>
      </c>
      <c r="N9" s="16"/>
      <c r="O9" s="20"/>
      <c r="P9" s="16">
        <v>48</v>
      </c>
      <c r="Q9" s="42" t="s">
        <v>227</v>
      </c>
    </row>
    <row r="10" spans="1:17" ht="99" customHeight="1">
      <c r="A10" s="16">
        <v>9</v>
      </c>
      <c r="B10" s="16" t="s">
        <v>50</v>
      </c>
      <c r="C10" s="14" t="s">
        <v>51</v>
      </c>
      <c r="D10" s="16">
        <v>18808</v>
      </c>
      <c r="E10" s="16" t="s">
        <v>52</v>
      </c>
      <c r="F10" s="16"/>
      <c r="G10" s="17"/>
      <c r="H10" s="16"/>
      <c r="I10" s="16" t="s">
        <v>53</v>
      </c>
      <c r="J10" s="5">
        <v>201900</v>
      </c>
      <c r="K10" s="47">
        <v>1.15</v>
      </c>
      <c r="L10" s="45">
        <f t="shared" si="0"/>
        <v>232184.99999999997</v>
      </c>
      <c r="M10" s="19">
        <v>0.21</v>
      </c>
      <c r="N10" s="16"/>
      <c r="O10" s="20"/>
      <c r="P10" s="16">
        <v>20</v>
      </c>
      <c r="Q10" s="42">
        <v>5038532822</v>
      </c>
    </row>
    <row r="11" spans="1:17" ht="96.75" customHeight="1">
      <c r="A11" s="16">
        <v>10</v>
      </c>
      <c r="B11" s="16" t="s">
        <v>54</v>
      </c>
      <c r="C11" s="14" t="s">
        <v>21</v>
      </c>
      <c r="D11" s="16" t="s">
        <v>55</v>
      </c>
      <c r="E11" s="16" t="s">
        <v>56</v>
      </c>
      <c r="F11" s="16" t="s">
        <v>45</v>
      </c>
      <c r="G11" s="38"/>
      <c r="H11" s="16">
        <v>64828</v>
      </c>
      <c r="I11" s="16" t="s">
        <v>57</v>
      </c>
      <c r="J11" s="5">
        <v>12900</v>
      </c>
      <c r="K11" s="47">
        <v>2.17</v>
      </c>
      <c r="L11" s="45">
        <f t="shared" si="0"/>
        <v>27993</v>
      </c>
      <c r="M11" s="19">
        <v>0.21</v>
      </c>
      <c r="N11" s="16"/>
      <c r="O11" s="20"/>
      <c r="P11" s="16" t="s">
        <v>58</v>
      </c>
      <c r="Q11" s="42">
        <v>5038543138</v>
      </c>
    </row>
    <row r="12" spans="1:17" ht="75">
      <c r="A12" s="16">
        <v>11</v>
      </c>
      <c r="B12" s="37" t="s">
        <v>193</v>
      </c>
      <c r="C12" s="68" t="s">
        <v>253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</row>
    <row r="13" spans="1:17" ht="84.75" customHeight="1">
      <c r="A13" s="16">
        <v>12</v>
      </c>
      <c r="B13" s="16" t="s">
        <v>59</v>
      </c>
      <c r="C13" s="14" t="s">
        <v>60</v>
      </c>
      <c r="D13" s="16" t="s">
        <v>61</v>
      </c>
      <c r="E13" s="16" t="s">
        <v>62</v>
      </c>
      <c r="F13" s="16"/>
      <c r="G13" s="17"/>
      <c r="H13" s="16"/>
      <c r="I13" s="16" t="s">
        <v>63</v>
      </c>
      <c r="J13" s="5">
        <v>12450</v>
      </c>
      <c r="K13" s="47">
        <v>1.2888</v>
      </c>
      <c r="L13" s="45">
        <f>J13*K13</f>
        <v>16045.56</v>
      </c>
      <c r="M13" s="19">
        <v>0.21</v>
      </c>
      <c r="N13" s="16"/>
      <c r="O13" s="20"/>
      <c r="P13" s="16">
        <v>12</v>
      </c>
      <c r="Q13" s="42" t="s">
        <v>228</v>
      </c>
    </row>
    <row r="14" spans="1:17" ht="32.25" customHeight="1">
      <c r="A14" s="75">
        <v>13</v>
      </c>
      <c r="B14" s="75" t="s">
        <v>64</v>
      </c>
      <c r="C14" s="65" t="s">
        <v>65</v>
      </c>
      <c r="D14" s="16" t="s">
        <v>66</v>
      </c>
      <c r="E14" s="16" t="s">
        <v>69</v>
      </c>
      <c r="F14" s="16" t="s">
        <v>71</v>
      </c>
      <c r="G14" s="17"/>
      <c r="H14" s="16" t="s">
        <v>72</v>
      </c>
      <c r="I14" s="16" t="s">
        <v>63</v>
      </c>
      <c r="J14" s="18">
        <v>30000</v>
      </c>
      <c r="K14" s="47">
        <v>1.024</v>
      </c>
      <c r="L14" s="45">
        <f>J14*K14</f>
        <v>30720</v>
      </c>
      <c r="M14" s="19">
        <v>0.21</v>
      </c>
      <c r="N14" s="16"/>
      <c r="O14" s="20"/>
      <c r="P14" s="16" t="s">
        <v>74</v>
      </c>
      <c r="Q14" s="57" t="s">
        <v>229</v>
      </c>
    </row>
    <row r="15" spans="1:17" ht="32.25" customHeight="1">
      <c r="A15" s="75"/>
      <c r="B15" s="75"/>
      <c r="C15" s="66"/>
      <c r="D15" s="16" t="s">
        <v>67</v>
      </c>
      <c r="E15" s="16" t="s">
        <v>69</v>
      </c>
      <c r="F15" s="16" t="s">
        <v>71</v>
      </c>
      <c r="G15" s="17"/>
      <c r="H15" s="16" t="s">
        <v>72</v>
      </c>
      <c r="I15" s="16" t="s">
        <v>18</v>
      </c>
      <c r="J15" s="18">
        <v>3300</v>
      </c>
      <c r="K15" s="47">
        <v>4.75</v>
      </c>
      <c r="L15" s="45">
        <f>J15*K15</f>
        <v>15675</v>
      </c>
      <c r="M15" s="19">
        <v>0.21</v>
      </c>
      <c r="N15" s="16"/>
      <c r="O15" s="20"/>
      <c r="P15" s="16" t="s">
        <v>75</v>
      </c>
      <c r="Q15" s="57"/>
    </row>
    <row r="16" spans="1:17" ht="37.5" customHeight="1">
      <c r="A16" s="75"/>
      <c r="B16" s="75"/>
      <c r="C16" s="66"/>
      <c r="D16" s="16" t="s">
        <v>68</v>
      </c>
      <c r="E16" s="16" t="s">
        <v>70</v>
      </c>
      <c r="F16" s="16" t="s">
        <v>71</v>
      </c>
      <c r="G16" s="17"/>
      <c r="H16" s="16" t="s">
        <v>72</v>
      </c>
      <c r="I16" s="16" t="s">
        <v>18</v>
      </c>
      <c r="J16" s="18">
        <v>1950</v>
      </c>
      <c r="K16" s="47">
        <v>4.75</v>
      </c>
      <c r="L16" s="45">
        <f>J16*K16</f>
        <v>9262.5</v>
      </c>
      <c r="M16" s="19">
        <v>0.04</v>
      </c>
      <c r="N16" s="16"/>
      <c r="O16" s="20"/>
      <c r="P16" s="16" t="s">
        <v>75</v>
      </c>
      <c r="Q16" s="57"/>
    </row>
    <row r="17" spans="1:17" ht="15">
      <c r="A17" s="75"/>
      <c r="B17" s="75"/>
      <c r="C17" s="66"/>
      <c r="D17" s="16"/>
      <c r="E17" s="16"/>
      <c r="F17" s="16"/>
      <c r="G17" s="17"/>
      <c r="H17" s="16"/>
      <c r="I17" s="16"/>
      <c r="J17" s="16"/>
      <c r="K17" s="47" t="s">
        <v>73</v>
      </c>
      <c r="L17" s="48">
        <f>L14+L15+L16</f>
        <v>55657.5</v>
      </c>
      <c r="M17" s="19"/>
      <c r="N17" s="16"/>
      <c r="O17" s="20"/>
      <c r="P17" s="16"/>
      <c r="Q17" s="40"/>
    </row>
    <row r="18" spans="1:17" ht="82.5" customHeight="1">
      <c r="A18" s="16">
        <v>14</v>
      </c>
      <c r="B18" s="16" t="s">
        <v>76</v>
      </c>
      <c r="C18" s="14" t="s">
        <v>60</v>
      </c>
      <c r="D18" s="16" t="s">
        <v>77</v>
      </c>
      <c r="E18" s="16" t="s">
        <v>78</v>
      </c>
      <c r="F18" s="16"/>
      <c r="G18" s="17"/>
      <c r="H18" s="16"/>
      <c r="I18" s="16" t="s">
        <v>63</v>
      </c>
      <c r="J18" s="5">
        <v>22800</v>
      </c>
      <c r="K18" s="47">
        <v>1.3888</v>
      </c>
      <c r="L18" s="45">
        <f>J18*K18</f>
        <v>31664.64</v>
      </c>
      <c r="M18" s="19"/>
      <c r="N18" s="16"/>
      <c r="O18" s="20"/>
      <c r="P18" s="16">
        <v>12</v>
      </c>
      <c r="Q18" s="42" t="s">
        <v>230</v>
      </c>
    </row>
    <row r="19" spans="1:17" ht="46.5" customHeight="1">
      <c r="A19" s="75">
        <v>15</v>
      </c>
      <c r="B19" s="75" t="s">
        <v>79</v>
      </c>
      <c r="C19" s="65" t="s">
        <v>65</v>
      </c>
      <c r="D19" s="16" t="s">
        <v>80</v>
      </c>
      <c r="E19" s="16" t="s">
        <v>82</v>
      </c>
      <c r="F19" s="16"/>
      <c r="G19" s="17"/>
      <c r="H19" s="16"/>
      <c r="I19" s="7" t="s">
        <v>18</v>
      </c>
      <c r="J19" s="5">
        <v>8100</v>
      </c>
      <c r="K19" s="47">
        <v>3.29</v>
      </c>
      <c r="L19" s="45">
        <f>J19*K19</f>
        <v>26649</v>
      </c>
      <c r="M19" s="19">
        <v>0.21</v>
      </c>
      <c r="N19" s="16"/>
      <c r="O19" s="20"/>
      <c r="P19" s="16" t="s">
        <v>75</v>
      </c>
      <c r="Q19" s="57" t="s">
        <v>231</v>
      </c>
    </row>
    <row r="20" spans="1:17" ht="31.5" customHeight="1">
      <c r="A20" s="75"/>
      <c r="B20" s="75"/>
      <c r="C20" s="65"/>
      <c r="D20" s="16" t="s">
        <v>81</v>
      </c>
      <c r="E20" s="16" t="s">
        <v>82</v>
      </c>
      <c r="F20" s="16"/>
      <c r="G20" s="17"/>
      <c r="H20" s="16"/>
      <c r="I20" s="8" t="s">
        <v>63</v>
      </c>
      <c r="J20" s="5">
        <v>55500</v>
      </c>
      <c r="K20" s="47">
        <v>0.8614</v>
      </c>
      <c r="L20" s="45">
        <f>J20*K20</f>
        <v>47807.700000000004</v>
      </c>
      <c r="M20" s="19">
        <v>0.21</v>
      </c>
      <c r="N20" s="16"/>
      <c r="O20" s="20"/>
      <c r="P20" s="16" t="s">
        <v>74</v>
      </c>
      <c r="Q20" s="57"/>
    </row>
    <row r="21" spans="1:17" ht="15">
      <c r="A21" s="75"/>
      <c r="B21" s="75"/>
      <c r="C21" s="65"/>
      <c r="D21" s="16"/>
      <c r="E21" s="16"/>
      <c r="F21" s="16"/>
      <c r="G21" s="17"/>
      <c r="H21" s="16"/>
      <c r="I21" s="16"/>
      <c r="J21" s="16"/>
      <c r="K21" s="47" t="s">
        <v>73</v>
      </c>
      <c r="L21" s="48">
        <f>L19+L20</f>
        <v>74456.70000000001</v>
      </c>
      <c r="M21" s="19"/>
      <c r="N21" s="16"/>
      <c r="O21" s="20"/>
      <c r="P21" s="16"/>
      <c r="Q21" s="40"/>
    </row>
    <row r="22" spans="1:17" ht="110.25" customHeight="1">
      <c r="A22" s="16">
        <v>16</v>
      </c>
      <c r="B22" s="16" t="s">
        <v>83</v>
      </c>
      <c r="C22" s="13" t="s">
        <v>84</v>
      </c>
      <c r="D22" s="16" t="s">
        <v>85</v>
      </c>
      <c r="E22" s="16" t="s">
        <v>86</v>
      </c>
      <c r="F22" s="16"/>
      <c r="G22" s="17"/>
      <c r="H22" s="16"/>
      <c r="I22" s="50" t="s">
        <v>255</v>
      </c>
      <c r="J22" s="5">
        <v>3450000</v>
      </c>
      <c r="K22" s="47">
        <v>0.0475</v>
      </c>
      <c r="L22" s="45">
        <f>J22*K22</f>
        <v>163875</v>
      </c>
      <c r="M22" s="19">
        <v>0.21</v>
      </c>
      <c r="N22" s="16"/>
      <c r="O22" s="51" t="s">
        <v>254</v>
      </c>
      <c r="P22" s="16" t="s">
        <v>87</v>
      </c>
      <c r="Q22" s="42" t="s">
        <v>232</v>
      </c>
    </row>
    <row r="23" spans="1:17" ht="61.5" customHeight="1">
      <c r="A23" s="16">
        <v>17</v>
      </c>
      <c r="B23" s="16" t="s">
        <v>88</v>
      </c>
      <c r="C23" s="14" t="s">
        <v>51</v>
      </c>
      <c r="D23" s="16">
        <v>2591383</v>
      </c>
      <c r="E23" s="16" t="s">
        <v>89</v>
      </c>
      <c r="F23" s="16"/>
      <c r="G23" s="17" t="s">
        <v>93</v>
      </c>
      <c r="H23" s="16"/>
      <c r="I23" s="8" t="s">
        <v>63</v>
      </c>
      <c r="J23" s="5">
        <v>88500</v>
      </c>
      <c r="K23" s="47">
        <v>1.81</v>
      </c>
      <c r="L23" s="45">
        <v>160185</v>
      </c>
      <c r="M23" s="19">
        <v>0.1</v>
      </c>
      <c r="N23" s="16"/>
      <c r="O23" s="20"/>
      <c r="P23" s="16">
        <v>10</v>
      </c>
      <c r="Q23" s="42" t="s">
        <v>233</v>
      </c>
    </row>
    <row r="24" spans="1:17" ht="66" customHeight="1">
      <c r="A24" s="16">
        <v>18</v>
      </c>
      <c r="B24" s="16" t="s">
        <v>88</v>
      </c>
      <c r="C24" s="14" t="s">
        <v>51</v>
      </c>
      <c r="D24" s="16">
        <v>18959</v>
      </c>
      <c r="E24" s="16" t="s">
        <v>91</v>
      </c>
      <c r="F24" s="16"/>
      <c r="G24" s="17" t="s">
        <v>94</v>
      </c>
      <c r="H24" s="16"/>
      <c r="I24" s="9" t="s">
        <v>90</v>
      </c>
      <c r="J24" s="10">
        <v>207000</v>
      </c>
      <c r="K24" s="47">
        <v>0.6</v>
      </c>
      <c r="L24" s="45">
        <v>124200</v>
      </c>
      <c r="M24" s="19">
        <v>0.1</v>
      </c>
      <c r="N24" s="16"/>
      <c r="O24" s="20"/>
      <c r="P24" s="16">
        <v>20</v>
      </c>
      <c r="Q24" s="42" t="s">
        <v>234</v>
      </c>
    </row>
    <row r="25" spans="1:17" ht="59.25" customHeight="1">
      <c r="A25" s="16">
        <v>19</v>
      </c>
      <c r="B25" s="16" t="s">
        <v>95</v>
      </c>
      <c r="C25" s="14" t="s">
        <v>51</v>
      </c>
      <c r="D25" s="16">
        <v>18936</v>
      </c>
      <c r="E25" s="16" t="s">
        <v>96</v>
      </c>
      <c r="F25" s="16"/>
      <c r="G25" s="17" t="s">
        <v>97</v>
      </c>
      <c r="H25" s="16"/>
      <c r="I25" s="9" t="s">
        <v>98</v>
      </c>
      <c r="J25" s="10">
        <v>80700</v>
      </c>
      <c r="K25" s="47">
        <v>0.95</v>
      </c>
      <c r="L25" s="45">
        <v>76665</v>
      </c>
      <c r="M25" s="19">
        <v>0.1</v>
      </c>
      <c r="N25" s="16"/>
      <c r="O25" s="20"/>
      <c r="P25" s="16">
        <v>20</v>
      </c>
      <c r="Q25" s="42" t="s">
        <v>235</v>
      </c>
    </row>
    <row r="26" spans="1:17" ht="64.5" customHeight="1">
      <c r="A26" s="16">
        <v>20</v>
      </c>
      <c r="B26" s="16" t="s">
        <v>99</v>
      </c>
      <c r="C26" s="14" t="s">
        <v>51</v>
      </c>
      <c r="D26" s="16">
        <v>18288</v>
      </c>
      <c r="E26" s="16" t="s">
        <v>100</v>
      </c>
      <c r="F26" s="16"/>
      <c r="G26" s="17" t="s">
        <v>101</v>
      </c>
      <c r="H26" s="16"/>
      <c r="I26" s="9" t="s">
        <v>38</v>
      </c>
      <c r="J26" s="10">
        <v>18735000</v>
      </c>
      <c r="K26" s="47">
        <v>0.0042</v>
      </c>
      <c r="L26" s="45">
        <v>78687</v>
      </c>
      <c r="M26" s="19">
        <v>0.1</v>
      </c>
      <c r="N26" s="16"/>
      <c r="O26" s="20"/>
      <c r="P26" s="16">
        <v>20</v>
      </c>
      <c r="Q26" s="42" t="s">
        <v>236</v>
      </c>
    </row>
    <row r="27" spans="1:17" ht="76.5" customHeight="1">
      <c r="A27" s="16">
        <v>21</v>
      </c>
      <c r="B27" s="16" t="s">
        <v>88</v>
      </c>
      <c r="C27" s="14" t="s">
        <v>41</v>
      </c>
      <c r="D27" s="16" t="s">
        <v>103</v>
      </c>
      <c r="E27" s="16" t="s">
        <v>104</v>
      </c>
      <c r="F27" s="16"/>
      <c r="G27" s="17" t="s">
        <v>105</v>
      </c>
      <c r="H27" s="16"/>
      <c r="I27" s="9" t="s">
        <v>102</v>
      </c>
      <c r="J27" s="10">
        <v>142500</v>
      </c>
      <c r="K27" s="47">
        <v>0.962</v>
      </c>
      <c r="L27" s="45">
        <v>137085</v>
      </c>
      <c r="M27" s="19">
        <v>0.1</v>
      </c>
      <c r="N27" s="16"/>
      <c r="O27" s="20"/>
      <c r="P27" s="16">
        <v>400</v>
      </c>
      <c r="Q27" s="43" t="s">
        <v>237</v>
      </c>
    </row>
    <row r="28" spans="1:17" ht="37.5" customHeight="1">
      <c r="A28" s="75">
        <v>22</v>
      </c>
      <c r="B28" s="75" t="s">
        <v>106</v>
      </c>
      <c r="C28" s="65" t="s">
        <v>21</v>
      </c>
      <c r="D28" s="16" t="s">
        <v>108</v>
      </c>
      <c r="E28" s="16" t="s">
        <v>110</v>
      </c>
      <c r="F28" s="16"/>
      <c r="G28" s="17" t="s">
        <v>111</v>
      </c>
      <c r="H28" s="16"/>
      <c r="I28" s="7" t="s">
        <v>98</v>
      </c>
      <c r="J28" s="5">
        <v>16350</v>
      </c>
      <c r="K28" s="47">
        <v>1.04</v>
      </c>
      <c r="L28" s="45">
        <f>J28*K28</f>
        <v>17004</v>
      </c>
      <c r="M28" s="19">
        <v>0.1</v>
      </c>
      <c r="N28" s="16"/>
      <c r="O28" s="20"/>
      <c r="P28" s="16" t="s">
        <v>112</v>
      </c>
      <c r="Q28" s="63">
        <v>5038607607</v>
      </c>
    </row>
    <row r="29" spans="1:17" ht="27.75" customHeight="1">
      <c r="A29" s="75"/>
      <c r="B29" s="75"/>
      <c r="C29" s="65"/>
      <c r="D29" s="16" t="s">
        <v>109</v>
      </c>
      <c r="E29" s="16" t="s">
        <v>110</v>
      </c>
      <c r="F29" s="16"/>
      <c r="G29" s="17" t="s">
        <v>113</v>
      </c>
      <c r="H29" s="16"/>
      <c r="I29" s="8" t="s">
        <v>63</v>
      </c>
      <c r="J29" s="5">
        <v>3930</v>
      </c>
      <c r="K29" s="47">
        <v>1.63</v>
      </c>
      <c r="L29" s="45">
        <f>J29*K29</f>
        <v>6405.9</v>
      </c>
      <c r="M29" s="19">
        <v>0.1</v>
      </c>
      <c r="N29" s="16"/>
      <c r="O29" s="20"/>
      <c r="P29" s="16" t="s">
        <v>25</v>
      </c>
      <c r="Q29" s="64"/>
    </row>
    <row r="30" spans="1:17" ht="15">
      <c r="A30" s="75"/>
      <c r="B30" s="75"/>
      <c r="C30" s="65"/>
      <c r="D30" s="16"/>
      <c r="E30" s="16"/>
      <c r="F30" s="16"/>
      <c r="G30" s="17"/>
      <c r="H30" s="16"/>
      <c r="I30" s="16"/>
      <c r="J30" s="16"/>
      <c r="K30" s="47" t="s">
        <v>107</v>
      </c>
      <c r="L30" s="48">
        <f>L28+L29</f>
        <v>23409.9</v>
      </c>
      <c r="M30" s="19"/>
      <c r="N30" s="16"/>
      <c r="O30" s="20"/>
      <c r="P30" s="16"/>
      <c r="Q30" s="40"/>
    </row>
    <row r="31" spans="1:17" ht="37.5" customHeight="1">
      <c r="A31" s="81">
        <v>23</v>
      </c>
      <c r="B31" s="81" t="s">
        <v>114</v>
      </c>
      <c r="C31" s="65" t="s">
        <v>21</v>
      </c>
      <c r="D31" s="82" t="s">
        <v>259</v>
      </c>
      <c r="E31" s="82" t="s">
        <v>258</v>
      </c>
      <c r="F31" s="16"/>
      <c r="G31" s="17"/>
      <c r="H31" s="16"/>
      <c r="I31" s="7" t="s">
        <v>98</v>
      </c>
      <c r="J31" s="5">
        <v>38850</v>
      </c>
      <c r="K31" s="47">
        <v>1.115</v>
      </c>
      <c r="L31" s="45">
        <f>J31*K31</f>
        <v>43317.75</v>
      </c>
      <c r="M31" s="19">
        <v>0.21</v>
      </c>
      <c r="N31" s="16"/>
      <c r="O31" s="20"/>
      <c r="P31" s="16" t="s">
        <v>112</v>
      </c>
      <c r="Q31" s="63">
        <v>5038610880</v>
      </c>
    </row>
    <row r="32" spans="1:17" ht="33.75" customHeight="1">
      <c r="A32" s="81"/>
      <c r="B32" s="81"/>
      <c r="C32" s="65"/>
      <c r="D32" s="82" t="s">
        <v>260</v>
      </c>
      <c r="E32" s="82" t="s">
        <v>258</v>
      </c>
      <c r="F32" s="16"/>
      <c r="G32" s="17"/>
      <c r="H32" s="16"/>
      <c r="I32" s="8" t="s">
        <v>63</v>
      </c>
      <c r="J32" s="5">
        <v>5610</v>
      </c>
      <c r="K32" s="47">
        <v>2.06</v>
      </c>
      <c r="L32" s="45">
        <f>J32*K32</f>
        <v>11556.6</v>
      </c>
      <c r="M32" s="19">
        <v>0.21</v>
      </c>
      <c r="N32" s="16"/>
      <c r="O32" s="20"/>
      <c r="P32" s="16" t="s">
        <v>25</v>
      </c>
      <c r="Q32" s="64"/>
    </row>
    <row r="33" spans="1:17" ht="15">
      <c r="A33" s="81"/>
      <c r="B33" s="81"/>
      <c r="C33" s="65"/>
      <c r="D33" s="56"/>
      <c r="E33" s="56"/>
      <c r="F33" s="16"/>
      <c r="G33" s="17"/>
      <c r="H33" s="16"/>
      <c r="I33" s="16"/>
      <c r="J33" s="16"/>
      <c r="K33" s="47" t="s">
        <v>73</v>
      </c>
      <c r="L33" s="48">
        <f>L31+L32</f>
        <v>54874.35</v>
      </c>
      <c r="M33" s="19"/>
      <c r="N33" s="16"/>
      <c r="O33" s="20"/>
      <c r="P33" s="16"/>
      <c r="Q33" s="40"/>
    </row>
    <row r="34" spans="1:17" ht="51" customHeight="1">
      <c r="A34" s="75">
        <v>24</v>
      </c>
      <c r="B34" s="75" t="s">
        <v>115</v>
      </c>
      <c r="C34" s="65" t="s">
        <v>65</v>
      </c>
      <c r="D34" s="16" t="s">
        <v>116</v>
      </c>
      <c r="E34" s="16" t="s">
        <v>198</v>
      </c>
      <c r="F34" s="16" t="s">
        <v>118</v>
      </c>
      <c r="G34" s="17"/>
      <c r="H34" s="16" t="s">
        <v>199</v>
      </c>
      <c r="I34" s="22" t="s">
        <v>63</v>
      </c>
      <c r="J34" s="5">
        <v>10200</v>
      </c>
      <c r="K34" s="47">
        <v>2.978</v>
      </c>
      <c r="L34" s="45">
        <v>30375.600000000002</v>
      </c>
      <c r="M34" s="19">
        <v>0.21</v>
      </c>
      <c r="N34" s="16"/>
      <c r="O34" s="20"/>
      <c r="P34" s="16" t="s">
        <v>119</v>
      </c>
      <c r="Q34" s="63" t="s">
        <v>238</v>
      </c>
    </row>
    <row r="35" spans="1:17" ht="54.75" customHeight="1">
      <c r="A35" s="75"/>
      <c r="B35" s="75"/>
      <c r="C35" s="65"/>
      <c r="D35" s="16" t="s">
        <v>117</v>
      </c>
      <c r="E35" s="16" t="s">
        <v>198</v>
      </c>
      <c r="F35" s="16" t="s">
        <v>118</v>
      </c>
      <c r="G35" s="17"/>
      <c r="H35" s="16" t="s">
        <v>199</v>
      </c>
      <c r="I35" s="22" t="s">
        <v>18</v>
      </c>
      <c r="J35" s="5">
        <v>7200</v>
      </c>
      <c r="K35" s="47">
        <v>8.435</v>
      </c>
      <c r="L35" s="45">
        <v>60732</v>
      </c>
      <c r="M35" s="19">
        <v>0.21</v>
      </c>
      <c r="N35" s="16"/>
      <c r="O35" s="20"/>
      <c r="P35" s="16" t="s">
        <v>120</v>
      </c>
      <c r="Q35" s="64"/>
    </row>
    <row r="36" spans="1:17" ht="29.25" customHeight="1">
      <c r="A36" s="75"/>
      <c r="B36" s="75"/>
      <c r="C36" s="65"/>
      <c r="D36" s="16"/>
      <c r="E36" s="16"/>
      <c r="F36" s="16"/>
      <c r="G36" s="17"/>
      <c r="H36" s="16"/>
      <c r="I36" s="16"/>
      <c r="J36" s="16"/>
      <c r="K36" s="47" t="s">
        <v>73</v>
      </c>
      <c r="L36" s="48">
        <v>91107.6</v>
      </c>
      <c r="M36" s="19"/>
      <c r="N36" s="16"/>
      <c r="O36" s="20"/>
      <c r="P36" s="16"/>
      <c r="Q36" s="40"/>
    </row>
    <row r="37" spans="1:17" ht="72" customHeight="1">
      <c r="A37" s="58">
        <v>25</v>
      </c>
      <c r="B37" s="58" t="s">
        <v>122</v>
      </c>
      <c r="C37" s="72" t="s">
        <v>121</v>
      </c>
      <c r="D37" s="16">
        <v>1400100250</v>
      </c>
      <c r="E37" s="16" t="s">
        <v>222</v>
      </c>
      <c r="F37" s="16"/>
      <c r="G37" s="17"/>
      <c r="H37" s="16"/>
      <c r="I37" s="7" t="s">
        <v>123</v>
      </c>
      <c r="J37" s="5">
        <v>270000</v>
      </c>
      <c r="K37" s="47">
        <v>0.217</v>
      </c>
      <c r="L37" s="45">
        <f>J37*K37</f>
        <v>58590</v>
      </c>
      <c r="M37" s="19">
        <v>0.21</v>
      </c>
      <c r="N37" s="16"/>
      <c r="O37" s="20"/>
      <c r="P37" s="16">
        <v>12</v>
      </c>
      <c r="Q37" s="63">
        <v>5038621196</v>
      </c>
    </row>
    <row r="38" spans="1:17" ht="15">
      <c r="A38" s="71"/>
      <c r="B38" s="71"/>
      <c r="C38" s="73"/>
      <c r="D38" s="58">
        <v>1400100250</v>
      </c>
      <c r="E38" s="58" t="s">
        <v>222</v>
      </c>
      <c r="F38" s="58"/>
      <c r="G38" s="60"/>
      <c r="H38" s="58"/>
      <c r="I38" s="61" t="s">
        <v>63</v>
      </c>
      <c r="J38" s="62">
        <v>18000</v>
      </c>
      <c r="K38" s="47">
        <v>0.728</v>
      </c>
      <c r="L38" s="45">
        <f>J38*K38</f>
        <v>13104</v>
      </c>
      <c r="M38" s="19">
        <v>0.21</v>
      </c>
      <c r="N38" s="16"/>
      <c r="O38" s="20"/>
      <c r="P38" s="16">
        <v>12</v>
      </c>
      <c r="Q38" s="67"/>
    </row>
    <row r="39" spans="1:17" ht="54" customHeight="1">
      <c r="A39" s="59"/>
      <c r="B39" s="59"/>
      <c r="C39" s="74"/>
      <c r="D39" s="59"/>
      <c r="E39" s="59"/>
      <c r="F39" s="59"/>
      <c r="G39" s="59"/>
      <c r="H39" s="59"/>
      <c r="I39" s="59"/>
      <c r="J39" s="59"/>
      <c r="K39" s="47" t="s">
        <v>107</v>
      </c>
      <c r="L39" s="48">
        <v>71694</v>
      </c>
      <c r="M39" s="19"/>
      <c r="N39" s="23"/>
      <c r="O39" s="20"/>
      <c r="P39" s="23"/>
      <c r="Q39" s="64"/>
    </row>
    <row r="40" spans="1:17" ht="73.5" customHeight="1">
      <c r="A40" s="16">
        <v>26</v>
      </c>
      <c r="B40" s="37" t="s">
        <v>194</v>
      </c>
      <c r="C40" s="68" t="s">
        <v>253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70"/>
    </row>
    <row r="41" spans="1:17" ht="87.75" customHeight="1">
      <c r="A41" s="16">
        <v>27</v>
      </c>
      <c r="B41" s="16" t="s">
        <v>124</v>
      </c>
      <c r="C41" s="14" t="s">
        <v>21</v>
      </c>
      <c r="D41" s="16" t="s">
        <v>200</v>
      </c>
      <c r="E41" s="16" t="s">
        <v>201</v>
      </c>
      <c r="F41" s="16" t="s">
        <v>202</v>
      </c>
      <c r="G41" s="17"/>
      <c r="H41" s="16">
        <v>359427</v>
      </c>
      <c r="I41" s="11" t="s">
        <v>196</v>
      </c>
      <c r="J41" s="6">
        <v>9300</v>
      </c>
      <c r="K41" s="54" t="s">
        <v>257</v>
      </c>
      <c r="L41" s="45">
        <v>37665</v>
      </c>
      <c r="M41" s="19">
        <v>0.21</v>
      </c>
      <c r="N41" s="16"/>
      <c r="O41" s="55">
        <v>8.1</v>
      </c>
      <c r="P41" s="16" t="s">
        <v>203</v>
      </c>
      <c r="Q41" s="42">
        <v>5038630901</v>
      </c>
    </row>
    <row r="42" spans="1:17" ht="121.5" customHeight="1">
      <c r="A42" s="16">
        <v>28</v>
      </c>
      <c r="B42" s="16" t="s">
        <v>125</v>
      </c>
      <c r="C42" s="14" t="s">
        <v>139</v>
      </c>
      <c r="D42" s="16" t="s">
        <v>204</v>
      </c>
      <c r="E42" s="16" t="s">
        <v>205</v>
      </c>
      <c r="F42" s="16" t="s">
        <v>206</v>
      </c>
      <c r="G42" s="3"/>
      <c r="H42" s="17" t="s">
        <v>207</v>
      </c>
      <c r="I42" s="12" t="s">
        <v>197</v>
      </c>
      <c r="J42" s="6">
        <v>66000</v>
      </c>
      <c r="K42" s="47" t="s">
        <v>208</v>
      </c>
      <c r="L42" s="45">
        <v>29700</v>
      </c>
      <c r="M42" s="19">
        <v>0.21</v>
      </c>
      <c r="N42" s="52" t="s">
        <v>256</v>
      </c>
      <c r="O42" s="53">
        <v>0.45</v>
      </c>
      <c r="P42" s="16">
        <v>60</v>
      </c>
      <c r="Q42" s="42" t="s">
        <v>239</v>
      </c>
    </row>
    <row r="43" spans="1:17" ht="85.5" customHeight="1">
      <c r="A43" s="16">
        <v>29</v>
      </c>
      <c r="B43" s="16" t="s">
        <v>126</v>
      </c>
      <c r="C43" s="14" t="s">
        <v>21</v>
      </c>
      <c r="D43" s="16" t="s">
        <v>209</v>
      </c>
      <c r="E43" s="16" t="s">
        <v>210</v>
      </c>
      <c r="F43" s="16" t="s">
        <v>211</v>
      </c>
      <c r="G43" s="17"/>
      <c r="H43" s="16">
        <v>39738</v>
      </c>
      <c r="I43" s="12" t="s">
        <v>63</v>
      </c>
      <c r="J43" s="6">
        <v>33000</v>
      </c>
      <c r="K43" s="47" t="s">
        <v>212</v>
      </c>
      <c r="L43" s="45">
        <v>132660</v>
      </c>
      <c r="M43" s="19">
        <v>0.21</v>
      </c>
      <c r="N43" s="52" t="s">
        <v>63</v>
      </c>
      <c r="O43" s="53">
        <v>4.02</v>
      </c>
      <c r="P43" s="16" t="s">
        <v>58</v>
      </c>
      <c r="Q43" s="42" t="s">
        <v>240</v>
      </c>
    </row>
    <row r="44" spans="1:17" ht="97.5" customHeight="1">
      <c r="A44" s="16">
        <v>30</v>
      </c>
      <c r="B44" s="16" t="s">
        <v>127</v>
      </c>
      <c r="C44" s="14" t="s">
        <v>21</v>
      </c>
      <c r="D44" s="16" t="s">
        <v>129</v>
      </c>
      <c r="E44" s="16" t="s">
        <v>130</v>
      </c>
      <c r="F44" s="16"/>
      <c r="G44" s="17"/>
      <c r="H44" s="16"/>
      <c r="I44" s="21" t="s">
        <v>128</v>
      </c>
      <c r="J44" s="5">
        <v>40230</v>
      </c>
      <c r="K44" s="47">
        <v>0.84</v>
      </c>
      <c r="L44" s="45">
        <f>J44*K44</f>
        <v>33793.2</v>
      </c>
      <c r="M44" s="19">
        <v>0.21</v>
      </c>
      <c r="N44" s="16"/>
      <c r="O44" s="20"/>
      <c r="P44" s="16" t="s">
        <v>131</v>
      </c>
      <c r="Q44" s="42" t="s">
        <v>241</v>
      </c>
    </row>
    <row r="45" spans="1:17" ht="84.75" customHeight="1">
      <c r="A45" s="75">
        <v>31</v>
      </c>
      <c r="B45" s="75" t="s">
        <v>132</v>
      </c>
      <c r="C45" s="76" t="s">
        <v>21</v>
      </c>
      <c r="D45" s="16" t="s">
        <v>133</v>
      </c>
      <c r="E45" s="16" t="s">
        <v>135</v>
      </c>
      <c r="F45" s="16"/>
      <c r="G45" s="17"/>
      <c r="H45" s="16"/>
      <c r="I45" s="21" t="s">
        <v>128</v>
      </c>
      <c r="J45" s="5">
        <v>157200</v>
      </c>
      <c r="K45" s="47">
        <v>0.84</v>
      </c>
      <c r="L45" s="45">
        <f>J45*K45</f>
        <v>132048</v>
      </c>
      <c r="M45" s="19">
        <v>0.21</v>
      </c>
      <c r="N45" s="16"/>
      <c r="O45" s="20"/>
      <c r="P45" s="16" t="s">
        <v>131</v>
      </c>
      <c r="Q45" s="57" t="s">
        <v>242</v>
      </c>
    </row>
    <row r="46" spans="1:17" ht="30">
      <c r="A46" s="75"/>
      <c r="B46" s="75"/>
      <c r="C46" s="76"/>
      <c r="D46" s="16" t="s">
        <v>134</v>
      </c>
      <c r="E46" s="16" t="s">
        <v>135</v>
      </c>
      <c r="F46" s="16"/>
      <c r="G46" s="17"/>
      <c r="H46" s="16"/>
      <c r="I46" s="21" t="s">
        <v>136</v>
      </c>
      <c r="J46" s="5">
        <v>289500</v>
      </c>
      <c r="K46" s="47">
        <v>0.345</v>
      </c>
      <c r="L46" s="45">
        <f>J46*K46</f>
        <v>99877.49999999999</v>
      </c>
      <c r="M46" s="19">
        <v>0.21</v>
      </c>
      <c r="N46" s="16"/>
      <c r="O46" s="20"/>
      <c r="P46" s="16" t="s">
        <v>137</v>
      </c>
      <c r="Q46" s="57"/>
    </row>
    <row r="47" spans="1:17" ht="13.5" customHeight="1">
      <c r="A47" s="75"/>
      <c r="B47" s="75"/>
      <c r="C47" s="76"/>
      <c r="D47" s="39"/>
      <c r="E47" s="39"/>
      <c r="F47" s="39"/>
      <c r="G47" s="39"/>
      <c r="H47" s="39"/>
      <c r="I47" s="16"/>
      <c r="J47" s="16"/>
      <c r="K47" s="44" t="s">
        <v>73</v>
      </c>
      <c r="L47" s="48">
        <f>SUM(L45:L46)</f>
        <v>231925.5</v>
      </c>
      <c r="M47" s="19"/>
      <c r="N47" s="16"/>
      <c r="O47" s="20"/>
      <c r="P47" s="16"/>
      <c r="Q47" s="40"/>
    </row>
    <row r="48" spans="1:17" ht="90">
      <c r="A48" s="16">
        <v>32</v>
      </c>
      <c r="B48" s="16" t="s">
        <v>138</v>
      </c>
      <c r="C48" s="14" t="s">
        <v>139</v>
      </c>
      <c r="D48" s="16" t="s">
        <v>140</v>
      </c>
      <c r="E48" s="16" t="s">
        <v>141</v>
      </c>
      <c r="F48" s="16" t="s">
        <v>142</v>
      </c>
      <c r="G48" s="17"/>
      <c r="H48" s="16" t="s">
        <v>143</v>
      </c>
      <c r="I48" s="7" t="s">
        <v>128</v>
      </c>
      <c r="J48" s="15">
        <v>18300</v>
      </c>
      <c r="K48" s="47" t="s">
        <v>217</v>
      </c>
      <c r="L48" s="45">
        <v>25071.000000000004</v>
      </c>
      <c r="M48" s="19">
        <v>0.21</v>
      </c>
      <c r="N48" s="16"/>
      <c r="O48" s="20"/>
      <c r="P48" s="16" t="s">
        <v>144</v>
      </c>
      <c r="Q48" s="41" t="s">
        <v>243</v>
      </c>
    </row>
    <row r="49" spans="1:17" ht="117.75" customHeight="1">
      <c r="A49" s="16">
        <v>33</v>
      </c>
      <c r="B49" s="16" t="s">
        <v>145</v>
      </c>
      <c r="C49" s="14" t="s">
        <v>139</v>
      </c>
      <c r="D49" s="16" t="s">
        <v>146</v>
      </c>
      <c r="E49" s="16" t="s">
        <v>147</v>
      </c>
      <c r="F49" s="16" t="s">
        <v>142</v>
      </c>
      <c r="G49" s="17"/>
      <c r="H49" s="16" t="s">
        <v>143</v>
      </c>
      <c r="I49" s="7" t="s">
        <v>63</v>
      </c>
      <c r="J49" s="15">
        <v>19200</v>
      </c>
      <c r="K49" s="47" t="s">
        <v>218</v>
      </c>
      <c r="L49" s="45">
        <v>32064</v>
      </c>
      <c r="M49" s="19"/>
      <c r="N49" s="16"/>
      <c r="O49" s="55">
        <v>1.67</v>
      </c>
      <c r="P49" s="16"/>
      <c r="Q49" s="41" t="s">
        <v>244</v>
      </c>
    </row>
    <row r="50" spans="1:17" ht="86.25" customHeight="1">
      <c r="A50" s="16">
        <v>34</v>
      </c>
      <c r="B50" s="36" t="s">
        <v>195</v>
      </c>
      <c r="C50" s="79" t="s">
        <v>148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70"/>
    </row>
    <row r="51" spans="1:17" ht="87" customHeight="1">
      <c r="A51" s="16">
        <v>35</v>
      </c>
      <c r="B51" s="16" t="s">
        <v>149</v>
      </c>
      <c r="C51" s="14" t="s">
        <v>150</v>
      </c>
      <c r="D51" s="16" t="s">
        <v>152</v>
      </c>
      <c r="E51" s="16" t="s">
        <v>153</v>
      </c>
      <c r="F51" s="16" t="s">
        <v>154</v>
      </c>
      <c r="G51" s="17"/>
      <c r="H51" s="16">
        <v>784395</v>
      </c>
      <c r="I51" s="7" t="s">
        <v>151</v>
      </c>
      <c r="J51" s="5">
        <v>83700</v>
      </c>
      <c r="K51" s="47">
        <v>0.91</v>
      </c>
      <c r="L51" s="45">
        <f>J51*K51</f>
        <v>76167</v>
      </c>
      <c r="M51" s="19">
        <v>0.21</v>
      </c>
      <c r="N51" s="16"/>
      <c r="O51" s="20"/>
      <c r="P51" s="16" t="s">
        <v>155</v>
      </c>
      <c r="Q51" s="42" t="s">
        <v>245</v>
      </c>
    </row>
    <row r="52" spans="1:17" ht="60.75" customHeight="1">
      <c r="A52" s="16">
        <v>36</v>
      </c>
      <c r="B52" s="16" t="s">
        <v>156</v>
      </c>
      <c r="C52" s="14" t="s">
        <v>139</v>
      </c>
      <c r="D52" s="16" t="s">
        <v>157</v>
      </c>
      <c r="E52" s="16" t="s">
        <v>158</v>
      </c>
      <c r="F52" s="16" t="s">
        <v>159</v>
      </c>
      <c r="G52" s="17"/>
      <c r="H52" s="16">
        <v>862003</v>
      </c>
      <c r="I52" s="16" t="s">
        <v>38</v>
      </c>
      <c r="J52" s="5">
        <v>17850000</v>
      </c>
      <c r="K52" s="47">
        <v>0.0027</v>
      </c>
      <c r="L52" s="45">
        <f>J52*K52</f>
        <v>48195</v>
      </c>
      <c r="M52" s="19">
        <v>0.21</v>
      </c>
      <c r="N52" s="16" t="s">
        <v>161</v>
      </c>
      <c r="O52" s="49">
        <v>32.4</v>
      </c>
      <c r="P52" s="16" t="s">
        <v>160</v>
      </c>
      <c r="Q52" s="42" t="s">
        <v>246</v>
      </c>
    </row>
    <row r="53" spans="1:17" ht="86.25" customHeight="1">
      <c r="A53" s="16">
        <v>37</v>
      </c>
      <c r="B53" s="16" t="s">
        <v>162</v>
      </c>
      <c r="C53" s="14" t="s">
        <v>139</v>
      </c>
      <c r="D53" s="16" t="s">
        <v>213</v>
      </c>
      <c r="E53" s="16" t="s">
        <v>214</v>
      </c>
      <c r="F53" s="16" t="s">
        <v>159</v>
      </c>
      <c r="G53" s="17"/>
      <c r="H53" s="16" t="s">
        <v>215</v>
      </c>
      <c r="I53" s="12" t="s">
        <v>63</v>
      </c>
      <c r="J53" s="6">
        <v>30900</v>
      </c>
      <c r="K53" s="47" t="s">
        <v>216</v>
      </c>
      <c r="L53" s="45">
        <v>130707.00000000001</v>
      </c>
      <c r="M53" s="19">
        <v>0.21</v>
      </c>
      <c r="N53" s="16"/>
      <c r="O53" s="20"/>
      <c r="P53" s="16">
        <v>10</v>
      </c>
      <c r="Q53" s="42" t="s">
        <v>247</v>
      </c>
    </row>
    <row r="54" spans="1:17" ht="75" customHeight="1">
      <c r="A54" s="16">
        <v>38</v>
      </c>
      <c r="B54" s="16" t="s">
        <v>163</v>
      </c>
      <c r="C54" s="14" t="s">
        <v>65</v>
      </c>
      <c r="D54" s="16" t="s">
        <v>164</v>
      </c>
      <c r="E54" s="16" t="s">
        <v>165</v>
      </c>
      <c r="F54" s="16" t="s">
        <v>166</v>
      </c>
      <c r="G54" s="17"/>
      <c r="H54" s="16" t="s">
        <v>167</v>
      </c>
      <c r="I54" s="8" t="s">
        <v>63</v>
      </c>
      <c r="J54" s="5">
        <v>17550</v>
      </c>
      <c r="K54" s="47">
        <v>1.242</v>
      </c>
      <c r="L54" s="45">
        <f>J54*K54</f>
        <v>21797.1</v>
      </c>
      <c r="M54" s="19">
        <v>0.21</v>
      </c>
      <c r="N54" s="16"/>
      <c r="O54" s="20"/>
      <c r="P54" s="16" t="s">
        <v>168</v>
      </c>
      <c r="Q54" s="42" t="s">
        <v>248</v>
      </c>
    </row>
    <row r="55" spans="1:17" ht="72" customHeight="1">
      <c r="A55" s="16">
        <v>39</v>
      </c>
      <c r="B55" s="16" t="s">
        <v>169</v>
      </c>
      <c r="C55" s="14" t="s">
        <v>41</v>
      </c>
      <c r="D55" s="16" t="s">
        <v>170</v>
      </c>
      <c r="E55" s="16" t="s">
        <v>171</v>
      </c>
      <c r="F55" s="16"/>
      <c r="G55" s="17"/>
      <c r="H55" s="16"/>
      <c r="I55" s="7" t="s">
        <v>151</v>
      </c>
      <c r="J55" s="5">
        <v>69300</v>
      </c>
      <c r="K55" s="47">
        <v>0.083</v>
      </c>
      <c r="L55" s="45">
        <f>J55*K55</f>
        <v>5751.900000000001</v>
      </c>
      <c r="M55" s="19">
        <v>0.21</v>
      </c>
      <c r="N55" s="16"/>
      <c r="O55" s="20"/>
      <c r="P55" s="16">
        <v>800</v>
      </c>
      <c r="Q55" s="42" t="s">
        <v>249</v>
      </c>
    </row>
    <row r="56" spans="1:17" ht="75" customHeight="1">
      <c r="A56" s="16">
        <v>40</v>
      </c>
      <c r="B56" s="16" t="s">
        <v>172</v>
      </c>
      <c r="C56" s="14" t="s">
        <v>173</v>
      </c>
      <c r="D56" s="16">
        <v>6818</v>
      </c>
      <c r="E56" s="16" t="s">
        <v>175</v>
      </c>
      <c r="F56" s="16"/>
      <c r="G56" s="17"/>
      <c r="H56" s="16"/>
      <c r="I56" s="16" t="s">
        <v>151</v>
      </c>
      <c r="J56" s="5">
        <v>936000</v>
      </c>
      <c r="K56" s="47">
        <v>0.013</v>
      </c>
      <c r="L56" s="45">
        <f>J56*K56</f>
        <v>12168</v>
      </c>
      <c r="M56" s="19">
        <v>0.21</v>
      </c>
      <c r="N56" s="16"/>
      <c r="O56" s="20"/>
      <c r="P56" s="16" t="s">
        <v>174</v>
      </c>
      <c r="Q56" s="42" t="s">
        <v>250</v>
      </c>
    </row>
    <row r="57" spans="1:17" ht="67.5" customHeight="1">
      <c r="A57" s="78">
        <v>41</v>
      </c>
      <c r="B57" s="78" t="s">
        <v>176</v>
      </c>
      <c r="C57" s="65" t="s">
        <v>178</v>
      </c>
      <c r="D57" s="16" t="s">
        <v>219</v>
      </c>
      <c r="E57" s="16" t="s">
        <v>220</v>
      </c>
      <c r="F57" s="16"/>
      <c r="G57" s="17"/>
      <c r="H57" s="16"/>
      <c r="I57" s="13" t="s">
        <v>151</v>
      </c>
      <c r="J57" s="5">
        <v>184500</v>
      </c>
      <c r="K57" s="47">
        <v>0.249</v>
      </c>
      <c r="L57" s="45">
        <f>J57*K57</f>
        <v>45940.5</v>
      </c>
      <c r="M57" s="19"/>
      <c r="N57" s="16"/>
      <c r="O57" s="20"/>
      <c r="P57" s="16">
        <v>40</v>
      </c>
      <c r="Q57" s="63" t="s">
        <v>251</v>
      </c>
    </row>
    <row r="58" spans="1:17" ht="67.5" customHeight="1">
      <c r="A58" s="78"/>
      <c r="B58" s="78"/>
      <c r="C58" s="65"/>
      <c r="D58" s="16" t="s">
        <v>219</v>
      </c>
      <c r="E58" s="16" t="s">
        <v>221</v>
      </c>
      <c r="F58" s="16"/>
      <c r="G58" s="17"/>
      <c r="H58" s="16"/>
      <c r="I58" s="13" t="s">
        <v>151</v>
      </c>
      <c r="J58" s="5">
        <v>145500</v>
      </c>
      <c r="K58" s="47">
        <v>0.249</v>
      </c>
      <c r="L58" s="45">
        <f>J58*K58</f>
        <v>36229.5</v>
      </c>
      <c r="M58" s="19"/>
      <c r="N58" s="16"/>
      <c r="O58" s="20"/>
      <c r="P58" s="16">
        <v>40</v>
      </c>
      <c r="Q58" s="64"/>
    </row>
    <row r="59" spans="1:17" ht="15">
      <c r="A59" s="78"/>
      <c r="B59" s="78"/>
      <c r="C59" s="65"/>
      <c r="D59" s="16"/>
      <c r="E59" s="16"/>
      <c r="F59" s="16"/>
      <c r="G59" s="17"/>
      <c r="H59" s="16"/>
      <c r="I59" s="16"/>
      <c r="J59" s="16"/>
      <c r="K59" s="47" t="s">
        <v>73</v>
      </c>
      <c r="L59" s="48">
        <f>L57+L58</f>
        <v>82170</v>
      </c>
      <c r="M59" s="19"/>
      <c r="N59" s="16"/>
      <c r="O59" s="20"/>
      <c r="P59" s="16"/>
      <c r="Q59" s="40"/>
    </row>
    <row r="60" spans="1:17" ht="62.25" customHeight="1">
      <c r="A60" s="16">
        <v>42</v>
      </c>
      <c r="B60" s="16" t="s">
        <v>177</v>
      </c>
      <c r="C60" s="14" t="s">
        <v>178</v>
      </c>
      <c r="D60" s="16" t="s">
        <v>180</v>
      </c>
      <c r="E60" s="16" t="s">
        <v>179</v>
      </c>
      <c r="F60" s="16"/>
      <c r="G60" s="17"/>
      <c r="H60" s="16"/>
      <c r="I60" s="13" t="s">
        <v>151</v>
      </c>
      <c r="J60" s="5">
        <v>492000</v>
      </c>
      <c r="K60" s="47">
        <v>0.164</v>
      </c>
      <c r="L60" s="45">
        <f aca="true" t="shared" si="1" ref="L60:L65">J60*K60</f>
        <v>80688</v>
      </c>
      <c r="M60" s="19">
        <v>0.21</v>
      </c>
      <c r="N60" s="16"/>
      <c r="O60" s="20"/>
      <c r="P60" s="16">
        <v>40</v>
      </c>
      <c r="Q60" s="42">
        <v>5038720348</v>
      </c>
    </row>
    <row r="61" spans="1:17" ht="78.75" customHeight="1">
      <c r="A61" s="75">
        <v>43</v>
      </c>
      <c r="B61" s="75" t="s">
        <v>181</v>
      </c>
      <c r="C61" s="75" t="s">
        <v>21</v>
      </c>
      <c r="D61" s="16" t="s">
        <v>182</v>
      </c>
      <c r="E61" s="16" t="s">
        <v>187</v>
      </c>
      <c r="F61" s="16"/>
      <c r="G61" s="17"/>
      <c r="H61" s="16"/>
      <c r="I61" s="21" t="s">
        <v>151</v>
      </c>
      <c r="J61" s="5">
        <v>195</v>
      </c>
      <c r="K61" s="47">
        <v>15</v>
      </c>
      <c r="L61" s="45">
        <f t="shared" si="1"/>
        <v>2925</v>
      </c>
      <c r="M61" s="19"/>
      <c r="N61" s="16"/>
      <c r="O61" s="20"/>
      <c r="P61" s="16">
        <v>1</v>
      </c>
      <c r="Q61" s="80" t="s">
        <v>252</v>
      </c>
    </row>
    <row r="62" spans="1:17" ht="30">
      <c r="A62" s="77"/>
      <c r="B62" s="77"/>
      <c r="C62" s="77"/>
      <c r="D62" s="16" t="s">
        <v>183</v>
      </c>
      <c r="E62" s="16" t="s">
        <v>188</v>
      </c>
      <c r="F62" s="16"/>
      <c r="G62" s="17"/>
      <c r="H62" s="16"/>
      <c r="I62" s="21" t="s">
        <v>151</v>
      </c>
      <c r="J62" s="5">
        <v>570</v>
      </c>
      <c r="K62" s="47">
        <v>18.5</v>
      </c>
      <c r="L62" s="45">
        <f t="shared" si="1"/>
        <v>10545</v>
      </c>
      <c r="M62" s="19"/>
      <c r="N62" s="16"/>
      <c r="O62" s="20"/>
      <c r="P62" s="16">
        <v>1</v>
      </c>
      <c r="Q62" s="80"/>
    </row>
    <row r="63" spans="1:17" ht="30">
      <c r="A63" s="77"/>
      <c r="B63" s="77"/>
      <c r="C63" s="77"/>
      <c r="D63" s="16" t="s">
        <v>184</v>
      </c>
      <c r="E63" s="16" t="s">
        <v>189</v>
      </c>
      <c r="F63" s="16"/>
      <c r="G63" s="17"/>
      <c r="H63" s="16"/>
      <c r="I63" s="21" t="s">
        <v>151</v>
      </c>
      <c r="J63" s="5">
        <v>105</v>
      </c>
      <c r="K63" s="47">
        <v>188</v>
      </c>
      <c r="L63" s="45">
        <f t="shared" si="1"/>
        <v>19740</v>
      </c>
      <c r="M63" s="19"/>
      <c r="N63" s="16"/>
      <c r="O63" s="20"/>
      <c r="P63" s="16">
        <v>1</v>
      </c>
      <c r="Q63" s="80"/>
    </row>
    <row r="64" spans="1:17" ht="30">
      <c r="A64" s="77"/>
      <c r="B64" s="77"/>
      <c r="C64" s="77"/>
      <c r="D64" s="16" t="s">
        <v>185</v>
      </c>
      <c r="E64" s="16" t="s">
        <v>190</v>
      </c>
      <c r="F64" s="16"/>
      <c r="G64" s="17"/>
      <c r="H64" s="16"/>
      <c r="I64" s="21" t="s">
        <v>151</v>
      </c>
      <c r="J64" s="5">
        <v>105</v>
      </c>
      <c r="K64" s="47">
        <v>118</v>
      </c>
      <c r="L64" s="45">
        <f t="shared" si="1"/>
        <v>12390</v>
      </c>
      <c r="M64" s="19"/>
      <c r="N64" s="16"/>
      <c r="O64" s="20"/>
      <c r="P64" s="16">
        <v>1</v>
      </c>
      <c r="Q64" s="80"/>
    </row>
    <row r="65" spans="1:17" ht="30">
      <c r="A65" s="77"/>
      <c r="B65" s="77"/>
      <c r="C65" s="77"/>
      <c r="D65" s="16" t="s">
        <v>186</v>
      </c>
      <c r="E65" s="16" t="s">
        <v>191</v>
      </c>
      <c r="F65" s="16"/>
      <c r="G65" s="17"/>
      <c r="H65" s="16"/>
      <c r="I65" s="21" t="s">
        <v>151</v>
      </c>
      <c r="J65" s="5">
        <v>150</v>
      </c>
      <c r="K65" s="47">
        <v>228</v>
      </c>
      <c r="L65" s="45">
        <f t="shared" si="1"/>
        <v>34200</v>
      </c>
      <c r="M65" s="19"/>
      <c r="N65" s="16"/>
      <c r="O65" s="20"/>
      <c r="P65" s="16">
        <v>1</v>
      </c>
      <c r="Q65" s="80"/>
    </row>
    <row r="66" spans="1:17" ht="15">
      <c r="A66" s="77"/>
      <c r="B66" s="77"/>
      <c r="C66" s="77"/>
      <c r="D66" s="16"/>
      <c r="E66" s="16"/>
      <c r="F66" s="16"/>
      <c r="G66" s="17"/>
      <c r="H66" s="16"/>
      <c r="I66" s="21"/>
      <c r="J66" s="16"/>
      <c r="K66" s="47" t="s">
        <v>73</v>
      </c>
      <c r="L66" s="48">
        <f>L61+L62+L63+L64+L65</f>
        <v>79800</v>
      </c>
      <c r="M66" s="19"/>
      <c r="N66" s="16"/>
      <c r="O66" s="20"/>
      <c r="P66" s="16"/>
      <c r="Q66" s="40"/>
    </row>
    <row r="67" spans="1:16" ht="15">
      <c r="A67" s="24"/>
      <c r="B67" s="24"/>
      <c r="C67" s="24"/>
      <c r="D67" s="24"/>
      <c r="E67" s="24"/>
      <c r="F67" s="24"/>
      <c r="G67" s="25"/>
      <c r="H67" s="24"/>
      <c r="I67" s="24"/>
      <c r="J67" s="24"/>
      <c r="K67" s="24"/>
      <c r="L67" s="24"/>
      <c r="M67" s="26"/>
      <c r="N67" s="24"/>
      <c r="O67" s="27"/>
      <c r="P67" s="24"/>
    </row>
    <row r="68" spans="1:16" ht="15">
      <c r="A68" s="28"/>
      <c r="B68" s="28"/>
      <c r="C68" s="28"/>
      <c r="D68" s="28"/>
      <c r="E68" s="28"/>
      <c r="F68" s="28"/>
      <c r="G68" s="29"/>
      <c r="H68" s="28"/>
      <c r="I68" s="28"/>
      <c r="J68" s="28"/>
      <c r="K68" s="28"/>
      <c r="L68" s="28"/>
      <c r="M68" s="30"/>
      <c r="N68" s="28"/>
      <c r="O68" s="31"/>
      <c r="P68" s="28"/>
    </row>
    <row r="69" spans="1:16" ht="15">
      <c r="A69" s="28"/>
      <c r="B69" s="28"/>
      <c r="C69" s="28"/>
      <c r="D69" s="28"/>
      <c r="E69" s="28"/>
      <c r="F69" s="28"/>
      <c r="G69" s="29"/>
      <c r="H69" s="28"/>
      <c r="I69" s="28"/>
      <c r="J69" s="28"/>
      <c r="K69" s="28"/>
      <c r="L69" s="28"/>
      <c r="M69" s="30"/>
      <c r="N69" s="28"/>
      <c r="O69" s="31"/>
      <c r="P69" s="28"/>
    </row>
    <row r="70" spans="1:16" ht="15">
      <c r="A70" s="28"/>
      <c r="B70" s="28"/>
      <c r="C70" s="28"/>
      <c r="D70" s="28"/>
      <c r="E70" s="28"/>
      <c r="F70" s="28"/>
      <c r="G70" s="29"/>
      <c r="H70" s="28"/>
      <c r="I70" s="28"/>
      <c r="J70" s="28"/>
      <c r="K70" s="28"/>
      <c r="L70" s="28"/>
      <c r="M70" s="30"/>
      <c r="N70" s="28"/>
      <c r="O70" s="31"/>
      <c r="P70" s="28"/>
    </row>
    <row r="71" spans="1:16" ht="15">
      <c r="A71" s="28"/>
      <c r="B71" s="28"/>
      <c r="C71" s="28"/>
      <c r="D71" s="28"/>
      <c r="E71" s="28"/>
      <c r="F71" s="28"/>
      <c r="G71" s="29"/>
      <c r="H71" s="28"/>
      <c r="I71" s="28"/>
      <c r="J71" s="28"/>
      <c r="K71" s="28"/>
      <c r="L71" s="28"/>
      <c r="M71" s="30"/>
      <c r="N71" s="28"/>
      <c r="O71" s="31"/>
      <c r="P71" s="28"/>
    </row>
    <row r="72" spans="1:16" ht="15">
      <c r="A72" s="32"/>
      <c r="B72" s="32"/>
      <c r="C72" s="32"/>
      <c r="D72" s="32"/>
      <c r="E72" s="32"/>
      <c r="F72" s="32"/>
      <c r="G72" s="33"/>
      <c r="H72" s="32"/>
      <c r="I72" s="32"/>
      <c r="J72" s="32"/>
      <c r="K72" s="32"/>
      <c r="L72" s="32"/>
      <c r="M72" s="34"/>
      <c r="N72" s="32"/>
      <c r="O72" s="35"/>
      <c r="P72" s="32"/>
    </row>
    <row r="73" spans="1:16" ht="15">
      <c r="A73" s="32"/>
      <c r="B73" s="32"/>
      <c r="C73" s="32"/>
      <c r="D73" s="32"/>
      <c r="E73" s="32"/>
      <c r="F73" s="32"/>
      <c r="G73" s="33"/>
      <c r="H73" s="32"/>
      <c r="I73" s="32"/>
      <c r="J73" s="32"/>
      <c r="K73" s="32"/>
      <c r="L73" s="32"/>
      <c r="M73" s="34"/>
      <c r="N73" s="32"/>
      <c r="O73" s="35"/>
      <c r="P73" s="32"/>
    </row>
    <row r="74" spans="1:16" ht="15">
      <c r="A74" s="32"/>
      <c r="B74" s="32"/>
      <c r="C74" s="32"/>
      <c r="D74" s="32"/>
      <c r="E74" s="32"/>
      <c r="F74" s="32"/>
      <c r="G74" s="33"/>
      <c r="H74" s="32"/>
      <c r="I74" s="32"/>
      <c r="J74" s="32"/>
      <c r="K74" s="32"/>
      <c r="L74" s="32"/>
      <c r="M74" s="32"/>
      <c r="N74" s="32"/>
      <c r="O74" s="35"/>
      <c r="P74" s="32"/>
    </row>
    <row r="75" spans="1:16" ht="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5"/>
      <c r="P75" s="32"/>
    </row>
    <row r="76" ht="15">
      <c r="O76" s="4"/>
    </row>
  </sheetData>
  <sheetProtection/>
  <mergeCells count="48">
    <mergeCell ref="C4:Q4"/>
    <mergeCell ref="B19:B21"/>
    <mergeCell ref="C61:C66"/>
    <mergeCell ref="B61:B66"/>
    <mergeCell ref="D38:D39"/>
    <mergeCell ref="E38:E39"/>
    <mergeCell ref="C5:Q5"/>
    <mergeCell ref="C12:Q12"/>
    <mergeCell ref="Q14:Q16"/>
    <mergeCell ref="Q19:Q20"/>
    <mergeCell ref="A61:A66"/>
    <mergeCell ref="A45:A47"/>
    <mergeCell ref="B45:B47"/>
    <mergeCell ref="C45:C47"/>
    <mergeCell ref="C57:C59"/>
    <mergeCell ref="A57:A59"/>
    <mergeCell ref="B57:B59"/>
    <mergeCell ref="C50:Q50"/>
    <mergeCell ref="Q57:Q58"/>
    <mergeCell ref="Q61:Q65"/>
    <mergeCell ref="A14:A17"/>
    <mergeCell ref="B14:B17"/>
    <mergeCell ref="C31:C33"/>
    <mergeCell ref="B31:B33"/>
    <mergeCell ref="A31:A33"/>
    <mergeCell ref="C28:C30"/>
    <mergeCell ref="A28:A30"/>
    <mergeCell ref="B28:B30"/>
    <mergeCell ref="C19:C21"/>
    <mergeCell ref="A19:A21"/>
    <mergeCell ref="A37:A39"/>
    <mergeCell ref="B37:B39"/>
    <mergeCell ref="C37:C39"/>
    <mergeCell ref="A34:A36"/>
    <mergeCell ref="B34:B36"/>
    <mergeCell ref="C34:C36"/>
    <mergeCell ref="Q28:Q29"/>
    <mergeCell ref="C14:C17"/>
    <mergeCell ref="Q31:Q32"/>
    <mergeCell ref="Q34:Q35"/>
    <mergeCell ref="Q37:Q39"/>
    <mergeCell ref="C40:Q40"/>
    <mergeCell ref="Q45:Q46"/>
    <mergeCell ref="F38:F39"/>
    <mergeCell ref="G38:G39"/>
    <mergeCell ref="H38:H39"/>
    <mergeCell ref="I38:I39"/>
    <mergeCell ref="J38:J39"/>
  </mergeCells>
  <printOptions horizontalCentered="1" verticalCentered="1"/>
  <pageMargins left="0.2362204724409449" right="0.15748031496062992" top="0.35433070866141736" bottom="0.4330708661417323" header="0.2362204724409449" footer="0.31496062992125984"/>
  <pageSetup fitToHeight="3" fitToWidth="1" horizontalDpi="600" verticalDpi="600" orientation="landscape" pageOrder="overThenDown" paperSize="8" scale="52" r:id="rId1"/>
  <headerFooter>
    <oddHeader>&amp;LAllegato 1</oddHead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2016-03-14T13:50:13Z</dcterms:modified>
  <cp:category/>
  <cp:version/>
  <cp:contentType/>
  <cp:contentStatus/>
</cp:coreProperties>
</file>