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'Foglio1'!$A$8:$AD$261</definedName>
  </definedNames>
  <calcPr fullCalcOnLoad="1"/>
</workbook>
</file>

<file path=xl/sharedStrings.xml><?xml version="1.0" encoding="utf-8"?>
<sst xmlns="http://schemas.openxmlformats.org/spreadsheetml/2006/main" count="2814" uniqueCount="1730">
  <si>
    <t>GPA</t>
  </si>
  <si>
    <t>[SCRCC02] FORNITURA DI FARMACI II° CC - SCR Piemonte S.p.A. - TO</t>
  </si>
  <si>
    <t>Report Aggiudicazione</t>
  </si>
  <si>
    <t>Singolo/RoundAggiudicazione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</si>
  <si>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</si>
  <si>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</si>
  <si>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</si>
  <si>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</si>
  <si>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</si>
  <si>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</si>
  <si>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</si>
  <si>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</si>
  <si>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</si>
  <si>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</si>
  <si>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</si>
  <si>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</si>
  <si>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</si>
  <si>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Aggiudicato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</si>
  <si>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</si>
  <si>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</si>
  <si>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</si>
  <si>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</si>
  <si>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</si>
  <si>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</si>
  <si>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</si>
  <si>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</si>
  <si>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</si>
  <si>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</si>
  <si>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</si>
  <si>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</si>
  <si>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</si>
  <si>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aggiudicato Totale</t>
  </si>
  <si>
    <t>1</t>
  </si>
  <si>
    <t>COMPRESSA/CAPSULA/CONFETTO/COMPRESSA MOLLE/PASTIGLIA</t>
  </si>
  <si>
    <t>250 mg</t>
  </si>
  <si>
    <t>2</t>
  </si>
  <si>
    <t>38599199EA</t>
  </si>
  <si>
    <t>R05CB01</t>
  </si>
  <si>
    <t>ACETILCISTEINA</t>
  </si>
  <si>
    <t>COMPRESSA EFFERVESCENTE/SOLUBILE/OROSOLUBILE</t>
  </si>
  <si>
    <t>600 mg</t>
  </si>
  <si>
    <t>4</t>
  </si>
  <si>
    <t>SANDOZ SPA</t>
  </si>
  <si>
    <t>Aggiudicato per prezzo</t>
  </si>
  <si>
    <t xml:space="preserve">TEVA ITALIA </t>
  </si>
  <si>
    <t>034256026</t>
  </si>
  <si>
    <t>ACETILCISTEINA   ratiopharm®   30 cpr eff. 600 mg</t>
  </si>
  <si>
    <t>ZAMBON ITALIA S.R.L.</t>
  </si>
  <si>
    <t>3</t>
  </si>
  <si>
    <t>385996932F</t>
  </si>
  <si>
    <t>GRANULATO</t>
  </si>
  <si>
    <t xml:space="preserve">IBSA FARMACEUTICI ITALIA </t>
  </si>
  <si>
    <t>028311076</t>
  </si>
  <si>
    <t>SOLMUCOL GRANULATO 600 MG BUSTE</t>
  </si>
  <si>
    <t>3871264C1A</t>
  </si>
  <si>
    <t>N02BA01</t>
  </si>
  <si>
    <t>ACIDO ACETILSALICILICO</t>
  </si>
  <si>
    <t>100 mg</t>
  </si>
  <si>
    <t>X</t>
  </si>
  <si>
    <t>BAYER S.p.A.</t>
  </si>
  <si>
    <t>026721100</t>
  </si>
  <si>
    <t>ASPIRINETTA cpr 100 mg</t>
  </si>
  <si>
    <t>5</t>
  </si>
  <si>
    <t>387127338A</t>
  </si>
  <si>
    <t>500 mg</t>
  </si>
  <si>
    <t>LABORATORIO FARMACOLOGICO MILANESE SRL</t>
  </si>
  <si>
    <t>030175020</t>
  </si>
  <si>
    <t>ACIDO ACETIL SALICILICO  LFM  CPR500MG</t>
  </si>
  <si>
    <t>6</t>
  </si>
  <si>
    <t>3871284C9B</t>
  </si>
  <si>
    <t>A11GA01</t>
  </si>
  <si>
    <t>ACIDO ASCORBICO</t>
  </si>
  <si>
    <t>SOLUZIONE INIETTABILE INTRAMUSCOLO/ENDOVENA</t>
  </si>
  <si>
    <t>1000 mg/5 ml</t>
  </si>
  <si>
    <t>HOSPIRA ITALIA SRL</t>
  </si>
  <si>
    <t>030709024</t>
  </si>
  <si>
    <t>VITAMINA C HOSPIRA  1000mg/5ml IM/IV</t>
  </si>
  <si>
    <t>7</t>
  </si>
  <si>
    <t>38712998FD</t>
  </si>
  <si>
    <t>500 mg/5 ml</t>
  </si>
  <si>
    <t>MONICO SPA</t>
  </si>
  <si>
    <t>007112016</t>
  </si>
  <si>
    <t>VICI MONICO 500MG 5ML</t>
  </si>
  <si>
    <t>8</t>
  </si>
  <si>
    <t>3871315632</t>
  </si>
  <si>
    <t>B03BB01</t>
  </si>
  <si>
    <t>ACIDO FOLICO</t>
  </si>
  <si>
    <t>OS cpr cps conf</t>
  </si>
  <si>
    <t>5 MG</t>
  </si>
  <si>
    <t>ITALFARMACO SpA</t>
  </si>
  <si>
    <t>040627010</t>
  </si>
  <si>
    <t>FOLIFILL COMPRESSE 5 MG</t>
  </si>
  <si>
    <t>150 mg</t>
  </si>
  <si>
    <t>11</t>
  </si>
  <si>
    <t>3872699C4D</t>
  </si>
  <si>
    <t>N03AG01</t>
  </si>
  <si>
    <t>SODIO VALPROATO</t>
  </si>
  <si>
    <t>BUSTA</t>
  </si>
  <si>
    <t>100 mg granulato a rilascio modificato</t>
  </si>
  <si>
    <t>sanofi-aventis</t>
  </si>
  <si>
    <t>022483147</t>
  </si>
  <si>
    <t>DEPAKIN 100MG GRANULATO A RIL.MOD. BS</t>
  </si>
  <si>
    <t>12</t>
  </si>
  <si>
    <t>38727251C5</t>
  </si>
  <si>
    <t>J05AF08</t>
  </si>
  <si>
    <t>ADEFOVIR DIPIVOXIL</t>
  </si>
  <si>
    <t>10 mg</t>
  </si>
  <si>
    <t>GILEAD SCIENCES Srl</t>
  </si>
  <si>
    <t>035871019</t>
  </si>
  <si>
    <t>HEPSERA ( 30 cpr / 10MG)</t>
  </si>
  <si>
    <t>PREPARAZIONE INIETTABILE ENDOVENA</t>
  </si>
  <si>
    <t>15</t>
  </si>
  <si>
    <t>3872991D44</t>
  </si>
  <si>
    <t>R05CB06</t>
  </si>
  <si>
    <t>AMBROXOLO</t>
  </si>
  <si>
    <t>FLAC SCIROPPO 200/250 ML</t>
  </si>
  <si>
    <t>3 ml/ml - 200/250 ml</t>
  </si>
  <si>
    <t>A. MENARINI IFR SRL</t>
  </si>
  <si>
    <t>ALFA WASSERMANN S.P.A.</t>
  </si>
  <si>
    <t>BOEHRINGER INGELHEIM ITALIA S.p.A.</t>
  </si>
  <si>
    <t>CHIESI FARMACEUTICI</t>
  </si>
  <si>
    <t>024596037</t>
  </si>
  <si>
    <t>FLUIBRON SCIROPPO 200 ML</t>
  </si>
  <si>
    <t>MEDIOLANUM FARMACEUTICI SPA</t>
  </si>
  <si>
    <t>16</t>
  </si>
  <si>
    <t>3873019462</t>
  </si>
  <si>
    <t>J02AA01</t>
  </si>
  <si>
    <t>AMFOTERICINA B LIPOSOMILAE</t>
  </si>
  <si>
    <t>50mg</t>
  </si>
  <si>
    <t>028581015</t>
  </si>
  <si>
    <t>AMBISOME (10 fl / 50MG IV)</t>
  </si>
  <si>
    <t>18</t>
  </si>
  <si>
    <t>3873305067</t>
  </si>
  <si>
    <t>C03EA01</t>
  </si>
  <si>
    <t>AMILORIDE + IDROCLOROTIAZIDE</t>
  </si>
  <si>
    <t>5 mg + 50 mg</t>
  </si>
  <si>
    <t>MSD ITALIA SRL</t>
  </si>
  <si>
    <t>023070016</t>
  </si>
  <si>
    <t>MODURETIC 5MG+50MG CPR</t>
  </si>
  <si>
    <t>25 mg</t>
  </si>
  <si>
    <t>21</t>
  </si>
  <si>
    <t>3873382FED</t>
  </si>
  <si>
    <t>J01CA01</t>
  </si>
  <si>
    <t>AMPICILLINA</t>
  </si>
  <si>
    <t>POLV PER SOLUZ INIETT + SOLV</t>
  </si>
  <si>
    <t>1 g</t>
  </si>
  <si>
    <t>PFIZER ITALIA SRL</t>
  </si>
  <si>
    <t>020121087</t>
  </si>
  <si>
    <t>AMPLITAL fl im/ev 1 gr</t>
  </si>
  <si>
    <t>22</t>
  </si>
  <si>
    <t>38734464C1</t>
  </si>
  <si>
    <t>POLV PER SOLUZ INIETT IM EV</t>
  </si>
  <si>
    <t>020121048</t>
  </si>
  <si>
    <t>AMPLITAL fl im 500 mg</t>
  </si>
  <si>
    <t>23</t>
  </si>
  <si>
    <t>3873671E6B</t>
  </si>
  <si>
    <t>J01CR01</t>
  </si>
  <si>
    <t>AMPICILLINA + SULBACTAM</t>
  </si>
  <si>
    <t>POLV PER SOLUZ EV</t>
  </si>
  <si>
    <t>2 g + 1 g</t>
  </si>
  <si>
    <t>IBISQUS SRL</t>
  </si>
  <si>
    <t>036624094</t>
  </si>
  <si>
    <t>Ampicillina e Sulbactam Ibi  3 g ev flac</t>
  </si>
  <si>
    <t>24</t>
  </si>
  <si>
    <t>38737374E5</t>
  </si>
  <si>
    <t>POLV PER SOLUZ INIETT IM</t>
  </si>
  <si>
    <t>1 g + 500 mg</t>
  </si>
  <si>
    <t>036624017</t>
  </si>
  <si>
    <t>Ampicillina e Sulbactam Ibi1,5 g im flac</t>
  </si>
  <si>
    <t>25</t>
  </si>
  <si>
    <t>3873804C2D</t>
  </si>
  <si>
    <t>500 mg + 250 mg</t>
  </si>
  <si>
    <t>036624029</t>
  </si>
  <si>
    <t>Ampicillina e Sulbactam Ibi 750 mg im/ev flac</t>
  </si>
  <si>
    <t>27</t>
  </si>
  <si>
    <t>38739103A9</t>
  </si>
  <si>
    <t>A04AD12</t>
  </si>
  <si>
    <t>APREPITANT</t>
  </si>
  <si>
    <t>125 mg+80 mg</t>
  </si>
  <si>
    <t>036167068/E</t>
  </si>
  <si>
    <t>EMEND 125MG+80MG CAPSULE RIGIDE</t>
  </si>
  <si>
    <t>100 mg/ml</t>
  </si>
  <si>
    <t>31</t>
  </si>
  <si>
    <t>3874057CF5</t>
  </si>
  <si>
    <t>C07AB03</t>
  </si>
  <si>
    <t>ATENOLOLO</t>
  </si>
  <si>
    <t>AstraZeneca S.p.A.</t>
  </si>
  <si>
    <t>029486038</t>
  </si>
  <si>
    <t>ATENOLOLO HEXAL 42CPR RIV 100MG</t>
  </si>
  <si>
    <t>32</t>
  </si>
  <si>
    <t>3874094B7E</t>
  </si>
  <si>
    <t>M03AC04</t>
  </si>
  <si>
    <t>ATRACURIO BESILATO</t>
  </si>
  <si>
    <t>SOLUZIONE INIETT. PER USO INFUSIONALE</t>
  </si>
  <si>
    <t>50 mg/5 ml</t>
  </si>
  <si>
    <t>035640046</t>
  </si>
  <si>
    <t>ATRACURIUM HAMELN 5F 50MG/5ML</t>
  </si>
  <si>
    <t>33</t>
  </si>
  <si>
    <t>3874196FA9</t>
  </si>
  <si>
    <t>S01FA01</t>
  </si>
  <si>
    <t>ATROPINA</t>
  </si>
  <si>
    <t>COLLIRIO SOLUZ 10 ML</t>
  </si>
  <si>
    <t>0,5%</t>
  </si>
  <si>
    <t>ALLERGAN Spa</t>
  </si>
  <si>
    <t>000307037</t>
  </si>
  <si>
    <t>ATROPINA LUX Coll. 0,5% - Sol. 10 ml</t>
  </si>
  <si>
    <t>34</t>
  </si>
  <si>
    <t>38742192A8</t>
  </si>
  <si>
    <t>1%</t>
  </si>
  <si>
    <t>000307052</t>
  </si>
  <si>
    <t>ATROPINA LUX Coll.1% - Sol. 10 ml</t>
  </si>
  <si>
    <t>35</t>
  </si>
  <si>
    <t>3874302725</t>
  </si>
  <si>
    <t>L01BC07</t>
  </si>
  <si>
    <t>AZACITIDINA</t>
  </si>
  <si>
    <t>Celgene S.r.l.</t>
  </si>
  <si>
    <t>038996017</t>
  </si>
  <si>
    <t>VIDAZA 1FLAC 25MG/ML 100MG</t>
  </si>
  <si>
    <t>PREPARAZIONE INIETTABILE INTRAMUSCOLO/ENDOVENA</t>
  </si>
  <si>
    <t>37</t>
  </si>
  <si>
    <t>38743552E3</t>
  </si>
  <si>
    <t>L03AX03</t>
  </si>
  <si>
    <t>BACILLO CALMETTE-GUERIN (BCG)</t>
  </si>
  <si>
    <t>POLV PER SOSP ENDOVESCICALE</t>
  </si>
  <si>
    <t>2-8 x 108  CFU  2 ml</t>
  </si>
  <si>
    <t>028346029</t>
  </si>
  <si>
    <t>ONCOTICE 2 ML FIALE</t>
  </si>
  <si>
    <t>38</t>
  </si>
  <si>
    <t>3874382929</t>
  </si>
  <si>
    <t>D07AC15</t>
  </si>
  <si>
    <t>BECLOMETASONE</t>
  </si>
  <si>
    <t>CREMA</t>
  </si>
  <si>
    <t>0,025%</t>
  </si>
  <si>
    <t>020883120</t>
  </si>
  <si>
    <t>MENADERM SIMPLEX crema 0,025%</t>
  </si>
  <si>
    <t>S01XA20</t>
  </si>
  <si>
    <t>41</t>
  </si>
  <si>
    <t>3874561CDF</t>
  </si>
  <si>
    <t>A01AD02</t>
  </si>
  <si>
    <t>BENZIDAMINA CLORIDRATO</t>
  </si>
  <si>
    <t>COLLUTTORIO</t>
  </si>
  <si>
    <t>0,15% collutorio
confezione circa 120 ml</t>
  </si>
  <si>
    <t>Ml</t>
  </si>
  <si>
    <t xml:space="preserve">A.C.R.A.F. </t>
  </si>
  <si>
    <t>022088052</t>
  </si>
  <si>
    <t>TANTUM VERDE COLLUTORIO 120 ML 0,15%</t>
  </si>
  <si>
    <t>PREPARAZIONE INIETTABILE INTRAMUSCOLO</t>
  </si>
  <si>
    <t>43</t>
  </si>
  <si>
    <t>3874606205</t>
  </si>
  <si>
    <t>D07XC01</t>
  </si>
  <si>
    <t>BETAMETASONE  + ACIDO SALICILICO</t>
  </si>
  <si>
    <t>SOLUZIONE CUTANEA</t>
  </si>
  <si>
    <t>30 g 0,05%+2%</t>
  </si>
  <si>
    <t>ESSEX ITALIA S.R.L.</t>
  </si>
  <si>
    <t>023839020</t>
  </si>
  <si>
    <t>DIPROSALIC SOL.CUTANEA FLACONE 30 G</t>
  </si>
  <si>
    <t>44</t>
  </si>
  <si>
    <t>387462300D</t>
  </si>
  <si>
    <t>UNGUENTO</t>
  </si>
  <si>
    <t>30 g 0,05 % + 3 %</t>
  </si>
  <si>
    <t>023839018</t>
  </si>
  <si>
    <t>DIPROSALIC UNGUENTO TUBO DA 30 G</t>
  </si>
  <si>
    <t>45</t>
  </si>
  <si>
    <t>3874639D3D</t>
  </si>
  <si>
    <t>D07AC01</t>
  </si>
  <si>
    <t>BETAMETASONE dipropionato</t>
  </si>
  <si>
    <t>SOLUZIONE USO TOPICO</t>
  </si>
  <si>
    <t>30 g 0,05%</t>
  </si>
  <si>
    <t>023087075</t>
  </si>
  <si>
    <t>DIPROSONE SOL. CUTANEA FLAC. 30 G</t>
  </si>
  <si>
    <t>46</t>
  </si>
  <si>
    <t>387470106B</t>
  </si>
  <si>
    <t>023087051</t>
  </si>
  <si>
    <t>DIPROSONE UNGUENTO TUBO DI 30 G</t>
  </si>
  <si>
    <t>47</t>
  </si>
  <si>
    <t>38747210EC</t>
  </si>
  <si>
    <t>H02AB01</t>
  </si>
  <si>
    <t>BETAMETASONE SODIO FOSFATO + BETAMETASONE ACETATO</t>
  </si>
  <si>
    <t>PREPARAZIONE INIETTABILE  RIL MOD</t>
  </si>
  <si>
    <t>3,945 mg + 3 mg</t>
  </si>
  <si>
    <t>019644057</t>
  </si>
  <si>
    <t>CELESTONE CRONODOSE 3MG/1ML SOL.INIETTABILE</t>
  </si>
  <si>
    <t>48</t>
  </si>
  <si>
    <t>38747687B3</t>
  </si>
  <si>
    <t>S01EE03</t>
  </si>
  <si>
    <t>BIMATOPROST</t>
  </si>
  <si>
    <t>COLLIRIO SOLUZ FLAC 3 ML</t>
  </si>
  <si>
    <t>0,030%</t>
  </si>
  <si>
    <t>035447010</t>
  </si>
  <si>
    <t>LUMIGAN Coll. 0,3% Sol. 3 ml</t>
  </si>
  <si>
    <t>2 mg</t>
  </si>
  <si>
    <t>4 mg</t>
  </si>
  <si>
    <t>52</t>
  </si>
  <si>
    <t>3875648DE4</t>
  </si>
  <si>
    <t>C02KX01</t>
  </si>
  <si>
    <t>BOSENTAN</t>
  </si>
  <si>
    <t>125 mg</t>
  </si>
  <si>
    <t>ACTELION PHARMACEUTICALS ITALIA SRL</t>
  </si>
  <si>
    <t>035609041/E</t>
  </si>
  <si>
    <t>TRACLEER 125 mg compresse</t>
  </si>
  <si>
    <t>53</t>
  </si>
  <si>
    <t>3875657554</t>
  </si>
  <si>
    <t>32 mg</t>
  </si>
  <si>
    <t>035609066/E</t>
  </si>
  <si>
    <t>TRACLEER 32 mg compresse</t>
  </si>
  <si>
    <t>54</t>
  </si>
  <si>
    <t>3875670010</t>
  </si>
  <si>
    <t>62,5 mg</t>
  </si>
  <si>
    <t>035609027/E</t>
  </si>
  <si>
    <t>TRACLEER 62,5 mg compresse</t>
  </si>
  <si>
    <t>55</t>
  </si>
  <si>
    <t>3875681921</t>
  </si>
  <si>
    <t>S01EC04</t>
  </si>
  <si>
    <t>BRINZOLAMIDE</t>
  </si>
  <si>
    <t>COLLIRIO</t>
  </si>
  <si>
    <t>5 ml</t>
  </si>
  <si>
    <t>Alcon Italia S.p.A.</t>
  </si>
  <si>
    <t>034770014/E</t>
  </si>
  <si>
    <t>AZOPT Coll. 5 ml. – brinzolamide 1%</t>
  </si>
  <si>
    <t>6 mg</t>
  </si>
  <si>
    <t>57</t>
  </si>
  <si>
    <t>3875706DC1</t>
  </si>
  <si>
    <t>G02CB01</t>
  </si>
  <si>
    <t>BROMOCRIPTINA</t>
  </si>
  <si>
    <t>COMPRESSE</t>
  </si>
  <si>
    <t>2,5 mg</t>
  </si>
  <si>
    <t>MEDA PHARMA SPA</t>
  </si>
  <si>
    <t>029068018</t>
  </si>
  <si>
    <t>BROMOCRIPTINA DOROM 30 cpr 2,5 mg</t>
  </si>
  <si>
    <t>58</t>
  </si>
  <si>
    <t>387571338B</t>
  </si>
  <si>
    <t>R03BA02</t>
  </si>
  <si>
    <t>BUDESONIDE</t>
  </si>
  <si>
    <t>FLACONE POLV INALAT 60 DOSI</t>
  </si>
  <si>
    <t>400 mcg</t>
  </si>
  <si>
    <t>036004149</t>
  </si>
  <si>
    <t>BUDESONIDE VIA*400MCG 50DOS</t>
  </si>
  <si>
    <t>NOVARTIS FARMA SPA</t>
  </si>
  <si>
    <t>OS gocce</t>
  </si>
  <si>
    <t>1,5 mg</t>
  </si>
  <si>
    <t>61</t>
  </si>
  <si>
    <t>3875749141</t>
  </si>
  <si>
    <t>V03AF03</t>
  </si>
  <si>
    <t>CALCIO FOLINATO</t>
  </si>
  <si>
    <t>15 mg</t>
  </si>
  <si>
    <t>BRACCO S.p.A.</t>
  </si>
  <si>
    <t>028367011</t>
  </si>
  <si>
    <t>CALCIO FOLINATO SANDOZ®10CPR 15MG</t>
  </si>
  <si>
    <t>62</t>
  </si>
  <si>
    <t>387576701C</t>
  </si>
  <si>
    <t>FIALA ORALE</t>
  </si>
  <si>
    <t>024632097</t>
  </si>
  <si>
    <t>CITOFOLIN 10 flaconi 15 mg</t>
  </si>
  <si>
    <t>63</t>
  </si>
  <si>
    <t>3875999F8B</t>
  </si>
  <si>
    <t>CALCIO FOLINATO PENTAIDRATO</t>
  </si>
  <si>
    <t>PREPARAZIONE INIETTABILE INTRAMUSCOLO ENDOVENA</t>
  </si>
  <si>
    <t>50  mg</t>
  </si>
  <si>
    <t>024703112</t>
  </si>
  <si>
    <t>PREFOLIC flac    50 mg x 6 - ATC V03AF49  - N5-Metiltetraidrofolato di calcio pentaidrato</t>
  </si>
  <si>
    <t>pomata crema</t>
  </si>
  <si>
    <t>65</t>
  </si>
  <si>
    <t>387604230B</t>
  </si>
  <si>
    <t>C09DA06</t>
  </si>
  <si>
    <t>CANDESARTAN CILEXETIL + IDROCLOTIAZIDE</t>
  </si>
  <si>
    <t>16 mg + 12,5 mg</t>
  </si>
  <si>
    <t>TAKEDA ITALIA FARMACEUTICI S.p.A.</t>
  </si>
  <si>
    <t>034187144/M</t>
  </si>
  <si>
    <t>BLOPRESID 16 MG/12,5 MG CPR</t>
  </si>
  <si>
    <t>66</t>
  </si>
  <si>
    <t>38775607BB</t>
  </si>
  <si>
    <t>C09AA01</t>
  </si>
  <si>
    <t>CAPTOPRIL</t>
  </si>
  <si>
    <t>BRISTOL-MYERS SQUIBB S.r.l.</t>
  </si>
  <si>
    <t>035264047</t>
  </si>
  <si>
    <t>CAPTOPRIL  ratiopharm®   50 cpr 25 mg</t>
  </si>
  <si>
    <t>67</t>
  </si>
  <si>
    <t>3877591152</t>
  </si>
  <si>
    <t>50 mg</t>
  </si>
  <si>
    <t>035264124</t>
  </si>
  <si>
    <t>CAPTOPRIL  ratiopharm®   24 cpr 50 mg</t>
  </si>
  <si>
    <t>68</t>
  </si>
  <si>
    <t>3877625D5D</t>
  </si>
  <si>
    <t>N03AF01</t>
  </si>
  <si>
    <t>CARBAMAZEPINA</t>
  </si>
  <si>
    <t>200 mg</t>
  </si>
  <si>
    <t>020602013</t>
  </si>
  <si>
    <t xml:space="preserve">TEGRETOL 200 MG COMPRESSE </t>
  </si>
  <si>
    <t>69</t>
  </si>
  <si>
    <t>387765454E</t>
  </si>
  <si>
    <t>COMPRESSA/CAPSULA RIL MOD</t>
  </si>
  <si>
    <t>020602049</t>
  </si>
  <si>
    <t xml:space="preserve">TEGRETOL 200 MG COMPRESSE A RILASCIO MODIFICATO </t>
  </si>
  <si>
    <t>70</t>
  </si>
  <si>
    <t>38776745CF</t>
  </si>
  <si>
    <t>400 mg</t>
  </si>
  <si>
    <t>020602052</t>
  </si>
  <si>
    <t>TEGRETOL 400 MG COMPRESSE A RILASCIO MODIFICATO</t>
  </si>
  <si>
    <t>71</t>
  </si>
  <si>
    <t>3877725FE2</t>
  </si>
  <si>
    <t>CARBOMER</t>
  </si>
  <si>
    <t>2%</t>
  </si>
  <si>
    <t>Bausch &amp; Lomb IOM S.p.A.</t>
  </si>
  <si>
    <t>939146320</t>
  </si>
  <si>
    <t>RECUGEL 5% + 2% GEL 10G</t>
  </si>
  <si>
    <t>73</t>
  </si>
  <si>
    <t>3878167CA3</t>
  </si>
  <si>
    <t>CARMELLOSA SODICA</t>
  </si>
  <si>
    <t>COLLIRIO FL MONODOSE</t>
  </si>
  <si>
    <t>034447019</t>
  </si>
  <si>
    <t>CELLIVISC 0,5%  30 Flac x 0,4ml/cad</t>
  </si>
  <si>
    <t>74</t>
  </si>
  <si>
    <t>38784939AA</t>
  </si>
  <si>
    <t>034447045</t>
  </si>
  <si>
    <t>CELLIVISC 1%  30 Flac x 0,4ml/cad</t>
  </si>
  <si>
    <t>75</t>
  </si>
  <si>
    <t>38785264E7</t>
  </si>
  <si>
    <t>J02AX04</t>
  </si>
  <si>
    <t>CASPOFUNGIN</t>
  </si>
  <si>
    <t>POLV. PER CONC. PER SOLUZ. PER INF.</t>
  </si>
  <si>
    <t>035493016/E</t>
  </si>
  <si>
    <t>CANCIDAS 50MG FLACONE</t>
  </si>
  <si>
    <t>76</t>
  </si>
  <si>
    <t>387854221C</t>
  </si>
  <si>
    <t>70 mg</t>
  </si>
  <si>
    <t>035493030/E</t>
  </si>
  <si>
    <t>CANCIDAS 70 MG FLACONE</t>
  </si>
  <si>
    <t>78</t>
  </si>
  <si>
    <t>3878608891</t>
  </si>
  <si>
    <t>J01DB04</t>
  </si>
  <si>
    <t>CEFAZOLINA</t>
  </si>
  <si>
    <t>POLV PER SOLUZ INIETT ENDOVENA</t>
  </si>
  <si>
    <t>022662124</t>
  </si>
  <si>
    <t>CEFAMEZIN flc 1 gr ev</t>
  </si>
  <si>
    <t>79</t>
  </si>
  <si>
    <t>3878632C5E</t>
  </si>
  <si>
    <t>POLV PER SOLUZ INIETT INTRAMUSCOLO</t>
  </si>
  <si>
    <t>023853031</t>
  </si>
  <si>
    <t>CEFAZOLINA TEVA 1 flac. 1 g im + f. solv. 4 ml</t>
  </si>
  <si>
    <t>81</t>
  </si>
  <si>
    <t>388116677F</t>
  </si>
  <si>
    <t>R06AE07</t>
  </si>
  <si>
    <t>CETIRIZINA</t>
  </si>
  <si>
    <t>LUSOFARMACO SPA</t>
  </si>
  <si>
    <t>037629045</t>
  </si>
  <si>
    <t>CETIRIZINA SANDOZ 10MG  20 CPR RIV</t>
  </si>
  <si>
    <t>82</t>
  </si>
  <si>
    <t>3881189A79</t>
  </si>
  <si>
    <t>S01FA04</t>
  </si>
  <si>
    <t>CICLOPENTOLATO</t>
  </si>
  <si>
    <t>COLLIRIO SOLUZ 5 ML</t>
  </si>
  <si>
    <t>019163017</t>
  </si>
  <si>
    <t>CICLOLUX Coll. 1% Sol. 3 ml</t>
  </si>
  <si>
    <t>83</t>
  </si>
  <si>
    <t>3881345B35</t>
  </si>
  <si>
    <t>J05AB12</t>
  </si>
  <si>
    <t>CIDOFOVIR</t>
  </si>
  <si>
    <t>PREPARAZIONE INIETTABILE EV</t>
  </si>
  <si>
    <t>375 mg/5 ml</t>
  </si>
  <si>
    <t>033132010</t>
  </si>
  <si>
    <t>VISTIDE ( 1flc / 375mg - 75mg/ml -  5ML)</t>
  </si>
  <si>
    <t>300 mg</t>
  </si>
  <si>
    <t>85</t>
  </si>
  <si>
    <t xml:space="preserve"> </t>
  </si>
  <si>
    <t>a</t>
  </si>
  <si>
    <t>L01BC01</t>
  </si>
  <si>
    <t>CITARABINA</t>
  </si>
  <si>
    <t>1 g/ 10 ml</t>
  </si>
  <si>
    <t>Milligrammi</t>
  </si>
  <si>
    <t>034164057</t>
  </si>
  <si>
    <t>CITARABINA HOSPIRA 1G/10ml</t>
  </si>
  <si>
    <t>b</t>
  </si>
  <si>
    <t>2 g/ 20 ml</t>
  </si>
  <si>
    <t>034164069</t>
  </si>
  <si>
    <t>CITARABINA HOSPIRA 2G/20ml</t>
  </si>
  <si>
    <t>86</t>
  </si>
  <si>
    <t>3881448038</t>
  </si>
  <si>
    <t>100mg/5 ml soluzione pronta  iv/sc/intratecale</t>
  </si>
  <si>
    <t>034164083</t>
  </si>
  <si>
    <t>CITARABINA HOSPIRA 100mg/5ml</t>
  </si>
  <si>
    <t>88</t>
  </si>
  <si>
    <t>388147025F</t>
  </si>
  <si>
    <t>L01BB04</t>
  </si>
  <si>
    <t>CLADRIBINA</t>
  </si>
  <si>
    <t>PREPARAZIONE INIETTABILE S.C.</t>
  </si>
  <si>
    <t>10 mg/5 ml</t>
  </si>
  <si>
    <t>INTER FARMACI ITALIA S.R.L.</t>
  </si>
  <si>
    <t>038237020/E</t>
  </si>
  <si>
    <t>LITAK SOLUZ. INIETTABILE 2 MG/ML</t>
  </si>
  <si>
    <t>90</t>
  </si>
  <si>
    <t>3881608440</t>
  </si>
  <si>
    <t>L01BB06</t>
  </si>
  <si>
    <t>CLOFARABINA</t>
  </si>
  <si>
    <t>1mg/ml iv</t>
  </si>
  <si>
    <t>037409012/E</t>
  </si>
  <si>
    <t>EVOLTRA 1MG/ML FIALA 20 ML</t>
  </si>
  <si>
    <t>93</t>
  </si>
  <si>
    <t>3881763429</t>
  </si>
  <si>
    <t>A01AB03</t>
  </si>
  <si>
    <t>CLOREXIDINA</t>
  </si>
  <si>
    <t>0,20%</t>
  </si>
  <si>
    <t>OLCELLI FARMACEUTICI SRL</t>
  </si>
  <si>
    <t>Vedere documenti allegati a scheda tecnica</t>
  </si>
  <si>
    <t>Germoxid colluttorio clorexidina allo 0,2% in flacone da 200ml</t>
  </si>
  <si>
    <t>R06AB04</t>
  </si>
  <si>
    <t>CLORFENAMINA</t>
  </si>
  <si>
    <t>COMPRESSA/CAPSULA</t>
  </si>
  <si>
    <t>95</t>
  </si>
  <si>
    <t>3881821406</t>
  </si>
  <si>
    <t>SOLUZIONE INIETTABILE F</t>
  </si>
  <si>
    <t>006152021</t>
  </si>
  <si>
    <t>TRIMETON 10MG SOL.INIETT.FIALE</t>
  </si>
  <si>
    <t>98</t>
  </si>
  <si>
    <t>3882030080</t>
  </si>
  <si>
    <t>D06AA02</t>
  </si>
  <si>
    <t>CLORTETRACICLINA</t>
  </si>
  <si>
    <t>Unguento</t>
  </si>
  <si>
    <t>14,2 Gr 3%</t>
  </si>
  <si>
    <t>002039055</t>
  </si>
  <si>
    <t>AUREOMICINA*3% UNG. 14,2 G</t>
  </si>
  <si>
    <t>40 mg</t>
  </si>
  <si>
    <t>GOCCE OS</t>
  </si>
  <si>
    <t>107</t>
  </si>
  <si>
    <t xml:space="preserve"> 3882142CE9 </t>
  </si>
  <si>
    <t>M03CA01</t>
  </si>
  <si>
    <t>DANTROLENE</t>
  </si>
  <si>
    <t>EV FL LIOF</t>
  </si>
  <si>
    <t>20 mg ev</t>
  </si>
  <si>
    <t>SPEPHARM ITALIA  SRL</t>
  </si>
  <si>
    <t>024372094</t>
  </si>
  <si>
    <t>DANTRIUM  f.le  20 mg.liof.</t>
  </si>
  <si>
    <t>PREPARAZIONE INIETTABILE IN SIRINGA</t>
  </si>
  <si>
    <t>110</t>
  </si>
  <si>
    <t xml:space="preserve">3882170407 </t>
  </si>
  <si>
    <t>B01AX04</t>
  </si>
  <si>
    <t>DERMATAN SOLFATO</t>
  </si>
  <si>
    <t>PREPARAZIONE INIETTABILE IM</t>
  </si>
  <si>
    <t>100 mg/2 ml</t>
  </si>
  <si>
    <t>029006018</t>
  </si>
  <si>
    <t>MISTRAL - fiale di sol. Iniettabile da 100 ml</t>
  </si>
  <si>
    <t>111</t>
  </si>
  <si>
    <t>3882175826</t>
  </si>
  <si>
    <t>300 mg/3 ml</t>
  </si>
  <si>
    <t>029006032</t>
  </si>
  <si>
    <t>MISTRAL - fiale di sol. Iniettabile da 300 ml</t>
  </si>
  <si>
    <t>116</t>
  </si>
  <si>
    <t xml:space="preserve">3882215928 </t>
  </si>
  <si>
    <t>S02CA06</t>
  </si>
  <si>
    <t>DESAMETASONE ED ANTIMICROBICI</t>
  </si>
  <si>
    <t>GOCCE AURICOLARI</t>
  </si>
  <si>
    <t>0,3% + 0,1%</t>
  </si>
  <si>
    <t>027457035</t>
  </si>
  <si>
    <t>TOBRADEX gocce auricolari- tobramicina 0.3% - desametasone 0.1%</t>
  </si>
  <si>
    <t>117</t>
  </si>
  <si>
    <t>38832531C0</t>
  </si>
  <si>
    <t>0,3%+0,1%</t>
  </si>
  <si>
    <t>R06AB02</t>
  </si>
  <si>
    <t>DESCLORFENIRAMINA MALEATO</t>
  </si>
  <si>
    <t>119</t>
  </si>
  <si>
    <t>3883388128</t>
  </si>
  <si>
    <t>FLACONE SCIROPPO 100 ML</t>
  </si>
  <si>
    <t>2 mg/5 ml - 100 ml</t>
  </si>
  <si>
    <t>018554067</t>
  </si>
  <si>
    <t>POLARAMIN SCIROPPO 100 ML</t>
  </si>
  <si>
    <t>121</t>
  </si>
  <si>
    <t>3883502F37</t>
  </si>
  <si>
    <t>R06AX27</t>
  </si>
  <si>
    <t>DESLORATADINA</t>
  </si>
  <si>
    <t>5 mg</t>
  </si>
  <si>
    <t>035201096/E</t>
  </si>
  <si>
    <t>AERIUS 5MG CPR</t>
  </si>
  <si>
    <t>122</t>
  </si>
  <si>
    <t>388357182A</t>
  </si>
  <si>
    <t>CPR ORODISPERSIB./SUBLINGUALI</t>
  </si>
  <si>
    <t>035201401/E</t>
  </si>
  <si>
    <t>AERIUS 2,5MG CPR</t>
  </si>
  <si>
    <t>123</t>
  </si>
  <si>
    <t>3883588632</t>
  </si>
  <si>
    <t>G03AA09</t>
  </si>
  <si>
    <t>DESOGESTREL+ETINILESTRADIOLO</t>
  </si>
  <si>
    <t>0,15 mg +0,02 mg</t>
  </si>
  <si>
    <t>027436017</t>
  </si>
  <si>
    <t>SECURGIN 1 blister da 21 cpr (0,020 mg + 0,150 mg)</t>
  </si>
  <si>
    <t>124</t>
  </si>
  <si>
    <t>3883678079</t>
  </si>
  <si>
    <t>V03AH01</t>
  </si>
  <si>
    <t>DIAZOSSIDO</t>
  </si>
  <si>
    <t>023060015</t>
  </si>
  <si>
    <t>PROGLICEM 100MG CPS</t>
  </si>
  <si>
    <t>125</t>
  </si>
  <si>
    <t>38837056BF</t>
  </si>
  <si>
    <t>x</t>
  </si>
  <si>
    <t>023060027</t>
  </si>
  <si>
    <t>PROGLICEM 25 MG CPS</t>
  </si>
  <si>
    <t>126</t>
  </si>
  <si>
    <t>38837446EE</t>
  </si>
  <si>
    <t>A01AD11</t>
  </si>
  <si>
    <t>DICLOFENAC</t>
  </si>
  <si>
    <t>0,074% colluttorio confezione circa 200 ml</t>
  </si>
  <si>
    <t>VALEAS SpA Industria Chimica e farmaceutica</t>
  </si>
  <si>
    <t>034373011</t>
  </si>
  <si>
    <t>ZEROFLOG 0,074% collutorio flacone 200 ml</t>
  </si>
  <si>
    <t>127</t>
  </si>
  <si>
    <t>388376476F</t>
  </si>
  <si>
    <t>M01AB05</t>
  </si>
  <si>
    <t>75 mg retard</t>
  </si>
  <si>
    <t>023181074</t>
  </si>
  <si>
    <t>VOLTAREN 75 MG COMPRESSE A RILASCIO PROLUNGATO</t>
  </si>
  <si>
    <t>128</t>
  </si>
  <si>
    <t>388378264A</t>
  </si>
  <si>
    <t>75 mg im</t>
  </si>
  <si>
    <t>024515076</t>
  </si>
  <si>
    <t>DICLOREUM 75 mg/3 ml soluzione iniettabile fiala</t>
  </si>
  <si>
    <t>COMPRESSA FILM RIV</t>
  </si>
  <si>
    <t>133</t>
  </si>
  <si>
    <t>3884114843</t>
  </si>
  <si>
    <t>D07AC06</t>
  </si>
  <si>
    <t>DIFLUCORTOLONE (VALERATO)</t>
  </si>
  <si>
    <t>0,1%</t>
  </si>
  <si>
    <t>023722085</t>
  </si>
  <si>
    <t>NERISONA CREMA tubo crema 0,1% 30 gr</t>
  </si>
  <si>
    <t>134</t>
  </si>
  <si>
    <t>3884167401</t>
  </si>
  <si>
    <t>023722059</t>
  </si>
  <si>
    <t>NERISONA UNGUENTO tubo unguento 0,1% 30 gr</t>
  </si>
  <si>
    <t>SUPPOSTA</t>
  </si>
  <si>
    <t>30 mg</t>
  </si>
  <si>
    <t>60 mg</t>
  </si>
  <si>
    <t>139</t>
  </si>
  <si>
    <t>38878134C7</t>
  </si>
  <si>
    <t>C01CA04</t>
  </si>
  <si>
    <t>DOPAMINA</t>
  </si>
  <si>
    <t>CONC PER SOLUZ PER INF</t>
  </si>
  <si>
    <t>200 mg/5 ml</t>
  </si>
  <si>
    <t>035442019</t>
  </si>
  <si>
    <t>DOPAMINA HOSPIRA 200MG/5MLIV 10F</t>
  </si>
  <si>
    <t>143</t>
  </si>
  <si>
    <t>L01DB01</t>
  </si>
  <si>
    <t>DOXORUBICINA</t>
  </si>
  <si>
    <t>polvere 10 mg</t>
  </si>
  <si>
    <t>022393033</t>
  </si>
  <si>
    <t>ADRIBLASTINA fl 10 mg liofilo</t>
  </si>
  <si>
    <t>polvere 50 mg</t>
  </si>
  <si>
    <t>022393045</t>
  </si>
  <si>
    <t>ADRIBLASTINA fl 50 mg liofilo</t>
  </si>
  <si>
    <t>148</t>
  </si>
  <si>
    <t>3892304EDB</t>
  </si>
  <si>
    <t>J05AR06</t>
  </si>
  <si>
    <t>EFAVIRENZ+EMTRICITABINA+TENOFOVIR DISOPROXIL</t>
  </si>
  <si>
    <t>600 mg + 200 mg + 245 mg</t>
  </si>
  <si>
    <t>038307017</t>
  </si>
  <si>
    <t>ATRIPLA ( 30cpr / [efavirenz 600mg + emtricitabina 200mg + tenofovir disoproxil 245mg (come fumarato)])</t>
  </si>
  <si>
    <t>150</t>
  </si>
  <si>
    <t>3892364063</t>
  </si>
  <si>
    <t>J05AF09</t>
  </si>
  <si>
    <t>EMTRICITABINA</t>
  </si>
  <si>
    <t>036585026</t>
  </si>
  <si>
    <t>EMTRIVA (30 capsule / 200mg)</t>
  </si>
  <si>
    <t>151</t>
  </si>
  <si>
    <t>389239277C</t>
  </si>
  <si>
    <t>SOLUZ ORALE</t>
  </si>
  <si>
    <t>10 mg/ml</t>
  </si>
  <si>
    <t>036585014</t>
  </si>
  <si>
    <t>EMTRIVA (1 flc / soluzione orale 170ml)</t>
  </si>
  <si>
    <t>152</t>
  </si>
  <si>
    <t>3892409584</t>
  </si>
  <si>
    <t>J05AR03</t>
  </si>
  <si>
    <t>EMTRICITABINA +TENOFOVIR DISOPROXIL</t>
  </si>
  <si>
    <t>200 mg/245 mg</t>
  </si>
  <si>
    <t>036716013</t>
  </si>
  <si>
    <t>TRUVADA (30 cpr / 200+245MG)</t>
  </si>
  <si>
    <t>153</t>
  </si>
  <si>
    <t>3892433951</t>
  </si>
  <si>
    <t>B01AB01</t>
  </si>
  <si>
    <t>EPARINA CALCICA</t>
  </si>
  <si>
    <t>0,5 ml 12500 U.I./f siringa sc</t>
  </si>
  <si>
    <t>FARMACEUTICI CABER SPA</t>
  </si>
  <si>
    <t>028868026</t>
  </si>
  <si>
    <t xml:space="preserve">EMOKLAR  FIALE  12500 U.I. </t>
  </si>
  <si>
    <t>155</t>
  </si>
  <si>
    <t>3892474B26</t>
  </si>
  <si>
    <t>EPARINA SODICA soluzione per pervietà cateteri</t>
  </si>
  <si>
    <t>FIALA</t>
  </si>
  <si>
    <t>250 U.I./5 ml</t>
  </si>
  <si>
    <t>034630018</t>
  </si>
  <si>
    <t>EPSODILAVE 250UI/5ML</t>
  </si>
  <si>
    <t>156</t>
  </si>
  <si>
    <t>3892496D4D</t>
  </si>
  <si>
    <t>300 U.I./3 ml</t>
  </si>
  <si>
    <t>034630020</t>
  </si>
  <si>
    <t>EPSODILAVE 300UI/3ML</t>
  </si>
  <si>
    <t>164</t>
  </si>
  <si>
    <t>3892667A6B</t>
  </si>
  <si>
    <t>J01DH03</t>
  </si>
  <si>
    <t>ERTAPENEM</t>
  </si>
  <si>
    <t>POLV PER SOLUZ PER INFUS EV</t>
  </si>
  <si>
    <t>035851017</t>
  </si>
  <si>
    <t>INVANZ 1 G-FLAC 20ML</t>
  </si>
  <si>
    <t>165</t>
  </si>
  <si>
    <t>3892685946</t>
  </si>
  <si>
    <t>ESTRADIOLO</t>
  </si>
  <si>
    <t>CEROTTI</t>
  </si>
  <si>
    <t>031773029</t>
  </si>
  <si>
    <t>ESTRADERM MX 50</t>
  </si>
  <si>
    <t>170</t>
  </si>
  <si>
    <t>389284909F</t>
  </si>
  <si>
    <t>N01BX01</t>
  </si>
  <si>
    <t>ETILECLORURO</t>
  </si>
  <si>
    <t>SPRAY</t>
  </si>
  <si>
    <t>175 ml</t>
  </si>
  <si>
    <t>DISP. MEDICO</t>
  </si>
  <si>
    <t>LIOTONICE  175ML BOMBOLETTA SPRAY</t>
  </si>
  <si>
    <t>171</t>
  </si>
  <si>
    <t>3892861A83</t>
  </si>
  <si>
    <t>M02AA06</t>
  </si>
  <si>
    <t>ETOFENAMATO</t>
  </si>
  <si>
    <t>40 g 5%</t>
  </si>
  <si>
    <t>024180010</t>
  </si>
  <si>
    <t>GEMADOL*5% GEL 40 G</t>
  </si>
  <si>
    <t>172</t>
  </si>
  <si>
    <t>38928777B8</t>
  </si>
  <si>
    <t>C10AX09</t>
  </si>
  <si>
    <t>EZETIMIBE</t>
  </si>
  <si>
    <t>NEOPHARMED GENTILI SRL</t>
  </si>
  <si>
    <t>036017147</t>
  </si>
  <si>
    <t>ZETIA COMPRESSE DA 10 MG</t>
  </si>
  <si>
    <t>176</t>
  </si>
  <si>
    <t>38929514CA</t>
  </si>
  <si>
    <t>N03AA02</t>
  </si>
  <si>
    <t>FENOBARBITAL SODICO</t>
  </si>
  <si>
    <t>PREPARAZIONE INIETTABILE INTRAMUSCOLO/ENDOVENA/SOTTOCUTE</t>
  </si>
  <si>
    <t>100 mg im/ev/sc</t>
  </si>
  <si>
    <t>030061028</t>
  </si>
  <si>
    <t>FENOBARBITALE SODICO HOSPIRA 10 FL 100MG/1ML</t>
  </si>
  <si>
    <t>178</t>
  </si>
  <si>
    <t>389297154B</t>
  </si>
  <si>
    <t>C10AB05</t>
  </si>
  <si>
    <t>FENOFIBRATO</t>
  </si>
  <si>
    <t>145 mg</t>
  </si>
  <si>
    <t>*** Vedasi Allegato</t>
  </si>
  <si>
    <t>ABBOTT S.r.l.</t>
  </si>
  <si>
    <t>035928151/M</t>
  </si>
  <si>
    <t>Fulcosupra 145 mg cpr riv. Lista W037</t>
  </si>
  <si>
    <t>179</t>
  </si>
  <si>
    <t>3893001E0A</t>
  </si>
  <si>
    <t>R03AK03</t>
  </si>
  <si>
    <t>FENOTEROLO +   IPRATROPIO BROMURO</t>
  </si>
  <si>
    <t>SOSP PRESSUR PER INALAZIONE 200 EROG</t>
  </si>
  <si>
    <t>20 mcg+ 50 mcg/erogazione</t>
  </si>
  <si>
    <t>025233065</t>
  </si>
  <si>
    <t xml:space="preserve">DUOVENT 20MCG+50MCG 10ML CO        </t>
  </si>
  <si>
    <t>180</t>
  </si>
  <si>
    <t>38930137F3</t>
  </si>
  <si>
    <t>N01AH01</t>
  </si>
  <si>
    <t>FENTANIL</t>
  </si>
  <si>
    <t>0,1 mg/ 2 ml</t>
  </si>
  <si>
    <t>020473029</t>
  </si>
  <si>
    <t>FENTANEST 5 fl 0,1 mg/2 ml</t>
  </si>
  <si>
    <t>183</t>
  </si>
  <si>
    <t>3893135C9F</t>
  </si>
  <si>
    <t>B03AA01</t>
  </si>
  <si>
    <t>FERROSO GLICINA SOLFATO</t>
  </si>
  <si>
    <t>CAPSULA</t>
  </si>
  <si>
    <t>UCB PHARMA S.p.A.</t>
  </si>
  <si>
    <t>036743019</t>
  </si>
  <si>
    <t>NIFEREX 100MG capsule rigide gastroresistenti</t>
  </si>
  <si>
    <t>184</t>
  </si>
  <si>
    <t>3893174CCE</t>
  </si>
  <si>
    <t>B03AA07</t>
  </si>
  <si>
    <t>FERROSO SOLFATO</t>
  </si>
  <si>
    <t>105 mg</t>
  </si>
  <si>
    <t>185</t>
  </si>
  <si>
    <t>38952172C1</t>
  </si>
  <si>
    <t>C01BC04</t>
  </si>
  <si>
    <t>FLECAINIDE ACETATO</t>
  </si>
  <si>
    <t>ev fiale/flebo</t>
  </si>
  <si>
    <t>025728027</t>
  </si>
  <si>
    <t>ALMARYTM*150MG/15ML IV 5F</t>
  </si>
  <si>
    <t>186</t>
  </si>
  <si>
    <t>3895247B80</t>
  </si>
  <si>
    <t>J02AX01</t>
  </si>
  <si>
    <t>FLUCITOSINA</t>
  </si>
  <si>
    <t>250 ml</t>
  </si>
  <si>
    <t>024753028</t>
  </si>
  <si>
    <t>ANCOTIL  5 FL 250ML/2,5G</t>
  </si>
  <si>
    <t>187</t>
  </si>
  <si>
    <t>3895270E7A</t>
  </si>
  <si>
    <t>L01BB05</t>
  </si>
  <si>
    <t>FLUDARABINA FOSFATO</t>
  </si>
  <si>
    <t>10mg</t>
  </si>
  <si>
    <t>029552039/M</t>
  </si>
  <si>
    <t>FLUDARA 100  MG COMPRESSA</t>
  </si>
  <si>
    <t>189</t>
  </si>
  <si>
    <t>38954979CF</t>
  </si>
  <si>
    <t>R03BA03</t>
  </si>
  <si>
    <t>FLUNISOLIDE</t>
  </si>
  <si>
    <t>SOLUZ NEBULIZ FIALA</t>
  </si>
  <si>
    <t>1 mg/2 ml fl</t>
  </si>
  <si>
    <t>0363364038</t>
  </si>
  <si>
    <t>FORBEST 1 mg/1 ml, sol. Da neb., 30 cont. Monodose 1 ml</t>
  </si>
  <si>
    <t>GEL</t>
  </si>
  <si>
    <t>196</t>
  </si>
  <si>
    <t>3895890E1E</t>
  </si>
  <si>
    <t>D07AC05</t>
  </si>
  <si>
    <t>FLUOCORTOLONE PIVALATO + CAPROATO</t>
  </si>
  <si>
    <t>0,25%+0,25% 30 g</t>
  </si>
  <si>
    <t>020910067</t>
  </si>
  <si>
    <t>ULTRALAN CREMA tubro crema 30 gr</t>
  </si>
  <si>
    <t>197</t>
  </si>
  <si>
    <t>38959152C3</t>
  </si>
  <si>
    <t>M02AA19</t>
  </si>
  <si>
    <t>FLURBIPROFENE</t>
  </si>
  <si>
    <t>SISTEMA TRANSDERMICO</t>
  </si>
  <si>
    <t>INNOVA PHARMA S.p.A</t>
  </si>
  <si>
    <t>028741015</t>
  </si>
  <si>
    <t>TRANSACT LAT CEROTTO TRANSDERMICO 40 MG</t>
  </si>
  <si>
    <t>199</t>
  </si>
  <si>
    <t>3895970027</t>
  </si>
  <si>
    <t>C10AA04</t>
  </si>
  <si>
    <t>FLUVASTATINA</t>
  </si>
  <si>
    <t>029163021</t>
  </si>
  <si>
    <t>LESCOL 40 MG CAPSULE RIGIDE</t>
  </si>
  <si>
    <t>200</t>
  </si>
  <si>
    <t>38959954C7</t>
  </si>
  <si>
    <t>G03GA06</t>
  </si>
  <si>
    <t>FOLLITROPINA BETA</t>
  </si>
  <si>
    <t>PREPARAZIONE INIETTABILE IM SC</t>
  </si>
  <si>
    <t>100 U.I.</t>
  </si>
  <si>
    <t>029520234</t>
  </si>
  <si>
    <t>PUREGON 100 UI SOL.FIALE</t>
  </si>
  <si>
    <t>201</t>
  </si>
  <si>
    <t>38960344F6</t>
  </si>
  <si>
    <t>SOLUZ INIETT SC CARTUCCIA</t>
  </si>
  <si>
    <t>300 U.I./0,36 ml</t>
  </si>
  <si>
    <t>029520386</t>
  </si>
  <si>
    <t>PUREGON CARTRIDGE 300 UI SOL.INIETT.CARTUCCIA</t>
  </si>
  <si>
    <t>202</t>
  </si>
  <si>
    <t>38960577F0</t>
  </si>
  <si>
    <t>50 U.I.</t>
  </si>
  <si>
    <t>029520184</t>
  </si>
  <si>
    <t>PUREGON 50 UI SOL.FIALE</t>
  </si>
  <si>
    <t>203</t>
  </si>
  <si>
    <t>3896079A17</t>
  </si>
  <si>
    <t>600 U.I./0,72 ml</t>
  </si>
  <si>
    <t>029520398</t>
  </si>
  <si>
    <t>PUREGON CARTRIDGE 600 UI SOL.INIETT.CARTUCCIA</t>
  </si>
  <si>
    <t>204</t>
  </si>
  <si>
    <t>38960978F2</t>
  </si>
  <si>
    <t>900 U.I./1,08 ml</t>
  </si>
  <si>
    <t>029520400</t>
  </si>
  <si>
    <t>PUREGON CARTRIDGE 900 UI SOL.INIETT.CARTUCCIA</t>
  </si>
  <si>
    <t>207</t>
  </si>
  <si>
    <t>38961840C0</t>
  </si>
  <si>
    <t>C09BA09</t>
  </si>
  <si>
    <t>FOSINOPRIL + IDROCLOROTIAZIDE</t>
  </si>
  <si>
    <t>20 mg + 12,5 mg</t>
  </si>
  <si>
    <t>029020017</t>
  </si>
  <si>
    <t>FOSICOMBI 14 CPR (20 mg + 12,5 mg)</t>
  </si>
  <si>
    <t>208</t>
  </si>
  <si>
    <t>3896216B25</t>
  </si>
  <si>
    <t xml:space="preserve">C01EB07 </t>
  </si>
  <si>
    <t>FRUTTOSIO 1,6-DIFOSFATO</t>
  </si>
  <si>
    <t>10 g/100 ml</t>
  </si>
  <si>
    <t xml:space="preserve">FRESENIUS KABI ITALIA S.R.L. CON UNICO SOCIO </t>
  </si>
  <si>
    <t>008783134</t>
  </si>
  <si>
    <t>ESAFOSFINA 10 G FL 100 ML</t>
  </si>
  <si>
    <t>209</t>
  </si>
  <si>
    <t>3896231787</t>
  </si>
  <si>
    <t>5 g/50 ml</t>
  </si>
  <si>
    <t>008783110</t>
  </si>
  <si>
    <t>ESAFOSFINA 5G FL 50 ML</t>
  </si>
  <si>
    <t>211</t>
  </si>
  <si>
    <t>3896268610</t>
  </si>
  <si>
    <t>D06AX07</t>
  </si>
  <si>
    <t>GENTAMICINA</t>
  </si>
  <si>
    <t>0,10%</t>
  </si>
  <si>
    <t>020891065</t>
  </si>
  <si>
    <t>GENTALYN UNGUENTO TUBO DI 30 G</t>
  </si>
  <si>
    <t>215</t>
  </si>
  <si>
    <t>389648484F</t>
  </si>
  <si>
    <t>D07CC01</t>
  </si>
  <si>
    <t>GENTAMICINA + BETAMETASONE</t>
  </si>
  <si>
    <t>0,1% + 0,05%</t>
  </si>
  <si>
    <t>036279026</t>
  </si>
  <si>
    <t>GENTAMICINA E BETAMETASONE TEVA crema 0,1% 30 g</t>
  </si>
  <si>
    <t>6 g</t>
  </si>
  <si>
    <t>217</t>
  </si>
  <si>
    <t>3896605C28</t>
  </si>
  <si>
    <t>V03AB32</t>
  </si>
  <si>
    <t>GLUTATIONE</t>
  </si>
  <si>
    <t>POLV PER SOLUZ INIETT FL + F SOLV</t>
  </si>
  <si>
    <t>600 mg/4 ml</t>
  </si>
  <si>
    <t>027154044</t>
  </si>
  <si>
    <t>TAD GLUTATIONE 600 MG FL 4 ML</t>
  </si>
  <si>
    <t>218</t>
  </si>
  <si>
    <t>38974830B8</t>
  </si>
  <si>
    <t>L04AB06</t>
  </si>
  <si>
    <t>GOLIMUMAB</t>
  </si>
  <si>
    <t>SOLUZ PER INIEZ PER USO SOTTOCUT PENNA PRERIEMP</t>
  </si>
  <si>
    <t>039541014/E</t>
  </si>
  <si>
    <t xml:space="preserve">SIMPONI 50MG PENNA PRERIEMPITA </t>
  </si>
  <si>
    <t>219</t>
  </si>
  <si>
    <t>3897514A4A</t>
  </si>
  <si>
    <t>SOLUZ PER INIEZ PER USO SOTTOCUT SIRINGA PRERIEMP</t>
  </si>
  <si>
    <t>039541038/E</t>
  </si>
  <si>
    <t>SIMPONI 50 MG SIRINGA PRERIEMPITA</t>
  </si>
  <si>
    <t>220</t>
  </si>
  <si>
    <t>389753077F</t>
  </si>
  <si>
    <t>A04AA02</t>
  </si>
  <si>
    <t>GRANISETRON</t>
  </si>
  <si>
    <t>Mylan S.p.A.</t>
  </si>
  <si>
    <t>037950223</t>
  </si>
  <si>
    <t>Granisetron Mylan Generics 2 mg 5 cpr riv con film</t>
  </si>
  <si>
    <t>221</t>
  </si>
  <si>
    <t>3897542168</t>
  </si>
  <si>
    <t>SOLUZIONE INIETTABILE PER USO EV</t>
  </si>
  <si>
    <t>3 mg/3 ml</t>
  </si>
  <si>
    <t>Hikma Italia Spa</t>
  </si>
  <si>
    <t>039737034</t>
  </si>
  <si>
    <t>Granisetron Hikma fiale 3 ml</t>
  </si>
  <si>
    <t>223</t>
  </si>
  <si>
    <t>3897575CA0</t>
  </si>
  <si>
    <t>G03DA03</t>
  </si>
  <si>
    <t>IDROSSIPROGESTERONE</t>
  </si>
  <si>
    <t>SOLUZ INIETT RIL PROLUNG IM</t>
  </si>
  <si>
    <t>250 mg /ml</t>
  </si>
  <si>
    <t>005375062</t>
  </si>
  <si>
    <t>PROLUTON fl 250 mg/ml</t>
  </si>
  <si>
    <t>229</t>
  </si>
  <si>
    <t>38981929CB</t>
  </si>
  <si>
    <t>D06BB10</t>
  </si>
  <si>
    <t>IMIQUIMOD</t>
  </si>
  <si>
    <t>pom. creme polv. soluz.per uso esterno</t>
  </si>
  <si>
    <t>250 mg 5%</t>
  </si>
  <si>
    <t>034405011</t>
  </si>
  <si>
    <t>ALDARA*CREMA 5% 12 BUSTINE</t>
  </si>
  <si>
    <t>230</t>
  </si>
  <si>
    <t>38982601EB</t>
  </si>
  <si>
    <t>L04AA04</t>
  </si>
  <si>
    <t>IMMUNOGLOBULINA DI CONIGLIO ANTITIMOCITARIA</t>
  </si>
  <si>
    <t>POLV PER SOLUZ INFUS F</t>
  </si>
  <si>
    <t>033177027</t>
  </si>
  <si>
    <t>THYMOGLOBULINE 25MG FIALA 10 MG</t>
  </si>
  <si>
    <t>231</t>
  </si>
  <si>
    <t>38982845B8</t>
  </si>
  <si>
    <t>J05AE02</t>
  </si>
  <si>
    <t>INDINAVIR</t>
  </si>
  <si>
    <t>030644025/E</t>
  </si>
  <si>
    <t>CRIXIVAN 400 MG CPR</t>
  </si>
  <si>
    <t>232</t>
  </si>
  <si>
    <t>38983078B2</t>
  </si>
  <si>
    <t>M01AB01</t>
  </si>
  <si>
    <t>INDOMETACINA</t>
  </si>
  <si>
    <t>Biofutura Pharma Spa</t>
  </si>
  <si>
    <t>020676045</t>
  </si>
  <si>
    <t>INDOXEN SUPP - 100MG</t>
  </si>
  <si>
    <t>233</t>
  </si>
  <si>
    <t>38983181C8</t>
  </si>
  <si>
    <t>020676033</t>
  </si>
  <si>
    <t>INDOXEN SUPP - 50MG</t>
  </si>
  <si>
    <t>234</t>
  </si>
  <si>
    <t>3898327933</t>
  </si>
  <si>
    <t>S01BC01</t>
  </si>
  <si>
    <t>oftalmici (collirio pomata)</t>
  </si>
  <si>
    <t>7 ml</t>
  </si>
  <si>
    <t>028718029</t>
  </si>
  <si>
    <t>INDOCOLLIRIO 0,1% COLLIRIO 5ML</t>
  </si>
  <si>
    <t>235</t>
  </si>
  <si>
    <t>3898485B95</t>
  </si>
  <si>
    <t>L04AB02</t>
  </si>
  <si>
    <t>INFLIXIMAB</t>
  </si>
  <si>
    <t>034528012</t>
  </si>
  <si>
    <t>REMICADE 100 MG FLACONE</t>
  </si>
  <si>
    <t>237</t>
  </si>
  <si>
    <t>3898504B43</t>
  </si>
  <si>
    <t>L03AB05</t>
  </si>
  <si>
    <t>INTERFERONE ALFA-2b</t>
  </si>
  <si>
    <t>INIETT FL LIOF</t>
  </si>
  <si>
    <t>10.000.000 U.I.</t>
  </si>
  <si>
    <t>034832194/E</t>
  </si>
  <si>
    <t>INTRONA 10 MUI SOL.INIETT.FLACONE</t>
  </si>
  <si>
    <t>238</t>
  </si>
  <si>
    <t>3898515459</t>
  </si>
  <si>
    <t>18.000.000 U.I.</t>
  </si>
  <si>
    <t>034832232/E</t>
  </si>
  <si>
    <t>INTRONA 18 MUI SOL.INIETT.FLACONE</t>
  </si>
  <si>
    <t>239</t>
  </si>
  <si>
    <t>3898534407</t>
  </si>
  <si>
    <t>INIETT PENNA MULTIDOSE + KIT</t>
  </si>
  <si>
    <t>034832319/E</t>
  </si>
  <si>
    <t>INTRONA 18 MUI SOL.INIETT.PENNA</t>
  </si>
  <si>
    <t>240</t>
  </si>
  <si>
    <t>3898571290</t>
  </si>
  <si>
    <t>25.000.000 U.I.</t>
  </si>
  <si>
    <t>034832271/E</t>
  </si>
  <si>
    <t>INTRONA 25 MUI SOL.INIETT.FLACONE</t>
  </si>
  <si>
    <t>241</t>
  </si>
  <si>
    <t>3898582BA1</t>
  </si>
  <si>
    <t>30.000.000 U.I.</t>
  </si>
  <si>
    <t>034832345/E</t>
  </si>
  <si>
    <t>INTRONA 30 MUI SOL.INIETT.PENNA</t>
  </si>
  <si>
    <t>C01DA08</t>
  </si>
  <si>
    <t>ISOSORBIDE DINITRATO</t>
  </si>
  <si>
    <t>248</t>
  </si>
  <si>
    <t>389866936F</t>
  </si>
  <si>
    <t>SOLUZ INIETT PER INFUS</t>
  </si>
  <si>
    <t>10 mg/10 ml</t>
  </si>
  <si>
    <t>026887012</t>
  </si>
  <si>
    <t>DINIKET 10 mg/10ml concentrato per soluzione per infusione</t>
  </si>
  <si>
    <t>249</t>
  </si>
  <si>
    <t>3898683EF9</t>
  </si>
  <si>
    <t>C01DA14</t>
  </si>
  <si>
    <t>ISOSORBIDE MONONITRATO</t>
  </si>
  <si>
    <t>20 mg</t>
  </si>
  <si>
    <t>025623051</t>
  </si>
  <si>
    <t>MONOCINQUE CPR 20mg</t>
  </si>
  <si>
    <t>250</t>
  </si>
  <si>
    <t>3898691596</t>
  </si>
  <si>
    <t>025623012</t>
  </si>
  <si>
    <t>MONOCINQUE CPR 40mg</t>
  </si>
  <si>
    <t>251</t>
  </si>
  <si>
    <t>3899890309</t>
  </si>
  <si>
    <t>025623024</t>
  </si>
  <si>
    <t>MONOCINQUE RETARD CPS 50mg</t>
  </si>
  <si>
    <t>252</t>
  </si>
  <si>
    <t>3899903DC0</t>
  </si>
  <si>
    <t>G02BA03</t>
  </si>
  <si>
    <t>IUD IN PLASTICA CON PROGESTINICO</t>
  </si>
  <si>
    <t>SISTEMA RILASCIO INTRAUTERINA</t>
  </si>
  <si>
    <t>20 mcg/24 H</t>
  </si>
  <si>
    <t>029326016</t>
  </si>
  <si>
    <t>MIRENA disp intrauterino medicato 52 mg</t>
  </si>
  <si>
    <t>7,5 mg</t>
  </si>
  <si>
    <t>257</t>
  </si>
  <si>
    <t>39000642A0</t>
  </si>
  <si>
    <t>M01AE03</t>
  </si>
  <si>
    <t>KETOPROFENE</t>
  </si>
  <si>
    <t>023401096</t>
  </si>
  <si>
    <t>FLEXEN 6 fiale E.V.  100 mg</t>
  </si>
  <si>
    <t>259</t>
  </si>
  <si>
    <t>3900106548</t>
  </si>
  <si>
    <t>LACRIME ARTIFICIALI ED ALTRI PREPARATI INDIFFERENTI</t>
  </si>
  <si>
    <t>COLLIRIO MONODOSE</t>
  </si>
  <si>
    <t>0,4 ml</t>
  </si>
  <si>
    <t>939920005</t>
  </si>
  <si>
    <t>ARTELAC SPLASH 0,20% 10unità monodose 0,5ml</t>
  </si>
  <si>
    <t>260</t>
  </si>
  <si>
    <t>3900199208</t>
  </si>
  <si>
    <t>S.I.F.I. SOCIETA' INDUSTRIA FARMACEUTICA ITALIANA SPA</t>
  </si>
  <si>
    <t>032072050</t>
  </si>
  <si>
    <t>HYALISTIL COLL. MONODOSE 0,2% 20 mono 0,25 ml.</t>
  </si>
  <si>
    <t>261</t>
  </si>
  <si>
    <t>39002235D5</t>
  </si>
  <si>
    <t>GEL OFTALMICO</t>
  </si>
  <si>
    <t>10 g</t>
  </si>
  <si>
    <t>263</t>
  </si>
  <si>
    <t>39002750C0</t>
  </si>
  <si>
    <t>J05AF05</t>
  </si>
  <si>
    <t>LAMIVUDINA</t>
  </si>
  <si>
    <t>ViiV Healthcare S.r.l. unipersonale</t>
  </si>
  <si>
    <t>031984026</t>
  </si>
  <si>
    <t>EPIVIR flacone 60 compresse da 150 mg</t>
  </si>
  <si>
    <t>264</t>
  </si>
  <si>
    <t>39004018B8</t>
  </si>
  <si>
    <t>031984038</t>
  </si>
  <si>
    <t>EPIVIR flacone da 30 compresse rivestite con film da 300 mg</t>
  </si>
  <si>
    <t>265</t>
  </si>
  <si>
    <t>3900439814</t>
  </si>
  <si>
    <t>A02BC03</t>
  </si>
  <si>
    <t>LANSOPRAZOLO</t>
  </si>
  <si>
    <t>037496104</t>
  </si>
  <si>
    <t>LANSOPRAZOLO TEVA ITALIA 14 cps rigide gastroresistenti 15 mg</t>
  </si>
  <si>
    <t>266</t>
  </si>
  <si>
    <t>3900459895</t>
  </si>
  <si>
    <t>037496142</t>
  </si>
  <si>
    <t>LANSOPRAZOLO TEVA ITALIA 14 cps rigide gastroresistenti 30 mg</t>
  </si>
  <si>
    <t>268</t>
  </si>
  <si>
    <t>3900525F0A</t>
  </si>
  <si>
    <t>L02AE02</t>
  </si>
  <si>
    <t>LEUPRORELINA</t>
  </si>
  <si>
    <t>KIT SIR. PRER. POLV + SIR. PRER SOLV.</t>
  </si>
  <si>
    <t>Astellas Pharma S.p.A.</t>
  </si>
  <si>
    <t>036967038</t>
  </si>
  <si>
    <t>ELIGARD*7,5MG 1KIT+1SIR+VAS</t>
  </si>
  <si>
    <t>269</t>
  </si>
  <si>
    <t>39005492DC</t>
  </si>
  <si>
    <t>N03AX14</t>
  </si>
  <si>
    <t>LEVETIRACETAM</t>
  </si>
  <si>
    <t>1000 mg</t>
  </si>
  <si>
    <t>Accord Healthcare Italia srl</t>
  </si>
  <si>
    <t>041606245</t>
  </si>
  <si>
    <t>LEVETIRACETAM ACCORD 1000MG 30 CPR</t>
  </si>
  <si>
    <t>270</t>
  </si>
  <si>
    <t>39005671B7</t>
  </si>
  <si>
    <t>041606120</t>
  </si>
  <si>
    <t>LEVETIRACETAM ACCORD 500MG 60CPR</t>
  </si>
  <si>
    <t>271</t>
  </si>
  <si>
    <t>3900586165</t>
  </si>
  <si>
    <t>100 mg/ml - 150 ml</t>
  </si>
  <si>
    <t>035039294</t>
  </si>
  <si>
    <t>KEPPRA 100 mg/ml soluzione orale 150 ml + siringa 3 ml</t>
  </si>
  <si>
    <t>272</t>
  </si>
  <si>
    <t>3900604040</t>
  </si>
  <si>
    <t>100 mg/ml - 300 ml</t>
  </si>
  <si>
    <t>041402013</t>
  </si>
  <si>
    <t>LEVETIRACETAM  Ratiopharm 100 mg/ml -sol.orale - flac.(vetro) - 300 ml 1 flac.+ 1 sir. per somm.ne orale da 10 ml</t>
  </si>
  <si>
    <t>273</t>
  </si>
  <si>
    <t>3901005B27</t>
  </si>
  <si>
    <t>CONC PER SOLUZ EV</t>
  </si>
  <si>
    <t>040850036</t>
  </si>
  <si>
    <t>Levetiracetam Mylan  flac ev 100 mg 5 ml 10 fiale</t>
  </si>
  <si>
    <t>274</t>
  </si>
  <si>
    <t>3901105DAC</t>
  </si>
  <si>
    <t>N04BA02</t>
  </si>
  <si>
    <t>LEVODOPA + CARBIDOPA</t>
  </si>
  <si>
    <t>250 mg + 25 mg</t>
  </si>
  <si>
    <t>023145016</t>
  </si>
  <si>
    <t>SINEMET 250MG+25MG CPR</t>
  </si>
  <si>
    <t>275</t>
  </si>
  <si>
    <t>3901211528</t>
  </si>
  <si>
    <t>SACCA GEL INTESTINALE</t>
  </si>
  <si>
    <t>20 + 5 mg/ml</t>
  </si>
  <si>
    <t xml:space="preserve">* Vedasi Allegato </t>
  </si>
  <si>
    <t>036885010/M</t>
  </si>
  <si>
    <t>DUODOPA 20mg/ml + 5mg/ml gel intestinale Lista w152</t>
  </si>
  <si>
    <t>276</t>
  </si>
  <si>
    <t>3901257B1C</t>
  </si>
  <si>
    <t>G03AC03</t>
  </si>
  <si>
    <t>LEVONORGESTREL</t>
  </si>
  <si>
    <t>038802017/M</t>
  </si>
  <si>
    <t>LONEL cpr 1500 mcg</t>
  </si>
  <si>
    <t>281</t>
  </si>
  <si>
    <t>3901606B1D</t>
  </si>
  <si>
    <t>C09AA03</t>
  </si>
  <si>
    <t>LISINOPRIL</t>
  </si>
  <si>
    <t>037426158</t>
  </si>
  <si>
    <t>LISINOPRIL RATIOPHARM ( sostituisce AIC nr. 037502162/M) 14 cpr 20 mg</t>
  </si>
  <si>
    <t>282</t>
  </si>
  <si>
    <t>3901628D44</t>
  </si>
  <si>
    <t>037426020</t>
  </si>
  <si>
    <t>LISINOPRIL RATIOPHARM ( sostituisce AIC nr. 037502150/M) 14 cpr 5 mg</t>
  </si>
  <si>
    <t>283</t>
  </si>
  <si>
    <t>3901661881</t>
  </si>
  <si>
    <t>C09BA03</t>
  </si>
  <si>
    <t>LISINOPRIL + IDROCLOROTIAZIDE</t>
  </si>
  <si>
    <t>038578011</t>
  </si>
  <si>
    <t>LISINOPRIL IDROCLOROTIAZIDE RATIOPHARM ( sostituisce AIC nr. 037473081/M) 14 cpr 20 + 12,5 mg.</t>
  </si>
  <si>
    <t>284</t>
  </si>
  <si>
    <t>390167975C</t>
  </si>
  <si>
    <t>R06AX13</t>
  </si>
  <si>
    <t>LORATADINA</t>
  </si>
  <si>
    <t>037552054</t>
  </si>
  <si>
    <t>LORATADINA TEVA 20 cpr 10 mg</t>
  </si>
  <si>
    <t>285</t>
  </si>
  <si>
    <t>39016932EB</t>
  </si>
  <si>
    <t>5 mg/5 ml - 100 ml</t>
  </si>
  <si>
    <t>027075023</t>
  </si>
  <si>
    <t>CLARITYN SCIROPPO 100ML FLACONE</t>
  </si>
  <si>
    <t>286</t>
  </si>
  <si>
    <t>3901724C7D</t>
  </si>
  <si>
    <t>A02AD02</t>
  </si>
  <si>
    <t>MAGALDRATO (ALLUMINIO MAGNESIO IDROSSIDO SOLFATO)</t>
  </si>
  <si>
    <t>FLACONE - SOSPENSIONE ORALE</t>
  </si>
  <si>
    <t>80 mg/ml 250 ml</t>
  </si>
  <si>
    <t>Nycomed S.p.A.</t>
  </si>
  <si>
    <t>027103047</t>
  </si>
  <si>
    <t>RIOPAN GEL*OS FL250ML80MG/ML</t>
  </si>
  <si>
    <t>287</t>
  </si>
  <si>
    <t>3901741A85</t>
  </si>
  <si>
    <t>L02AB01</t>
  </si>
  <si>
    <t>MEGESTROLO</t>
  </si>
  <si>
    <t>160 mg</t>
  </si>
  <si>
    <t>no</t>
  </si>
  <si>
    <t>Pharmatex Italia S.r.l.</t>
  </si>
  <si>
    <t>034227013</t>
  </si>
  <si>
    <t>GESTROLTEX</t>
  </si>
  <si>
    <t>288</t>
  </si>
  <si>
    <t>3901760A33</t>
  </si>
  <si>
    <t>N01BB03</t>
  </si>
  <si>
    <t>MEPIVACAINA</t>
  </si>
  <si>
    <t>2% tubofiala 1,8 ml</t>
  </si>
  <si>
    <t>NO</t>
  </si>
  <si>
    <t>028984108</t>
  </si>
  <si>
    <t>MEPICAIN 2% CON ADRENALINA 1:100000 1.8ML</t>
  </si>
  <si>
    <t>SOLUZIONE INIETTABILE</t>
  </si>
  <si>
    <t>0,1 mg</t>
  </si>
  <si>
    <t>298</t>
  </si>
  <si>
    <t>3902196202</t>
  </si>
  <si>
    <t>D07AC14</t>
  </si>
  <si>
    <t>METILPREDNISOLONE ACEPONATO</t>
  </si>
  <si>
    <t>028159010</t>
  </si>
  <si>
    <t>ADVANTAN CREMA tubo crema 0,1% 20 gr</t>
  </si>
  <si>
    <t>302</t>
  </si>
  <si>
    <t>39022140DD</t>
  </si>
  <si>
    <t>C07AB02</t>
  </si>
  <si>
    <t>METOPROLOLO</t>
  </si>
  <si>
    <t>SOLUZIONE INIETTABILE IV</t>
  </si>
  <si>
    <t>1 mg/ml - 5 ml</t>
  </si>
  <si>
    <t>023616055</t>
  </si>
  <si>
    <t xml:space="preserve">SELOKEN    fiale    5 ml    </t>
  </si>
  <si>
    <t>303</t>
  </si>
  <si>
    <t>39022216A2</t>
  </si>
  <si>
    <t>D06BX01</t>
  </si>
  <si>
    <t>METRONIDAZOLO</t>
  </si>
  <si>
    <t>034942019</t>
  </si>
  <si>
    <t>ZIDOVAL*0,75%GEL VAG40G+5APP</t>
  </si>
  <si>
    <t>304</t>
  </si>
  <si>
    <t>39022259EE</t>
  </si>
  <si>
    <t>N06AX03</t>
  </si>
  <si>
    <t>MIANSERINA</t>
  </si>
  <si>
    <t>COMPRESSA GASTRORESISTENTE</t>
  </si>
  <si>
    <t>023695036</t>
  </si>
  <si>
    <t>LANTANON 30MG CPR</t>
  </si>
  <si>
    <t>305</t>
  </si>
  <si>
    <t>3902227B94</t>
  </si>
  <si>
    <t>GOCCE</t>
  </si>
  <si>
    <t>60 mg/ml - 15 ml</t>
  </si>
  <si>
    <t>023695048</t>
  </si>
  <si>
    <t>LANTANON GOCCE 60 MG/ML -FLAC 15</t>
  </si>
  <si>
    <t>307</t>
  </si>
  <si>
    <t>39022384AA</t>
  </si>
  <si>
    <t>A16AX06</t>
  </si>
  <si>
    <t>MIGLUSTAT</t>
  </si>
  <si>
    <t>035798014/E</t>
  </si>
  <si>
    <t>ZAVESCA 100 mg capsule</t>
  </si>
  <si>
    <t>312</t>
  </si>
  <si>
    <t>3902307D98</t>
  </si>
  <si>
    <t>D07AC13</t>
  </si>
  <si>
    <t>MOMETASONE</t>
  </si>
  <si>
    <t>027341015</t>
  </si>
  <si>
    <t>ELOCON CREMA TUBO DI 30 G</t>
  </si>
  <si>
    <t>313</t>
  </si>
  <si>
    <t>3902314362</t>
  </si>
  <si>
    <t>027341039</t>
  </si>
  <si>
    <t>ELOCON SOL.CUTANEA FLACONE DI 30</t>
  </si>
  <si>
    <t>314</t>
  </si>
  <si>
    <t>39023175DB</t>
  </si>
  <si>
    <t>R01AD09</t>
  </si>
  <si>
    <t>FLACONE SPRAY</t>
  </si>
  <si>
    <t>50 mcg/erogazione - 140 erog</t>
  </si>
  <si>
    <t>FIRMA SPA</t>
  </si>
  <si>
    <t>034055018</t>
  </si>
  <si>
    <t>RINELON SPRAY NASALE 18 g - 140 erogazioni da 50 microgrammi/erogazione</t>
  </si>
  <si>
    <t>315</t>
  </si>
  <si>
    <t>3902319781</t>
  </si>
  <si>
    <t>J01MA14</t>
  </si>
  <si>
    <t>MOXIFLOXACINA</t>
  </si>
  <si>
    <t>034436016/M</t>
  </si>
  <si>
    <t>AVALOX cpr 400 mg</t>
  </si>
  <si>
    <t>318</t>
  </si>
  <si>
    <t>3902328EEC</t>
  </si>
  <si>
    <t>M01AE02</t>
  </si>
  <si>
    <t>NAPROXENE</t>
  </si>
  <si>
    <t>023177203</t>
  </si>
  <si>
    <t>NAPROSYN COMPRESSE 250 MG</t>
  </si>
  <si>
    <t>321</t>
  </si>
  <si>
    <t>3902368FEE</t>
  </si>
  <si>
    <t>A11HA01</t>
  </si>
  <si>
    <t>NICOTINAMIDE</t>
  </si>
  <si>
    <t>034686016</t>
  </si>
  <si>
    <t>NICOTINAMIDE IDI 250 MG 30 CPR</t>
  </si>
  <si>
    <t>322</t>
  </si>
  <si>
    <t>39023744E5</t>
  </si>
  <si>
    <t>C08CA05</t>
  </si>
  <si>
    <t>NIFEDIPINA</t>
  </si>
  <si>
    <t>30 ml 2%</t>
  </si>
  <si>
    <t>024608046</t>
  </si>
  <si>
    <t>NIFEDICOR 30 ml gocce</t>
  </si>
  <si>
    <t>C01DA02</t>
  </si>
  <si>
    <t>NITROGLICERINA</t>
  </si>
  <si>
    <t>325</t>
  </si>
  <si>
    <t>390378621E</t>
  </si>
  <si>
    <t>25 mg/5 ml</t>
  </si>
  <si>
    <t>NITROGLICERINA HOSPIRA ITALIA 25MG/5ML IV 10 FL</t>
  </si>
  <si>
    <t>326</t>
  </si>
  <si>
    <t>3903807372</t>
  </si>
  <si>
    <t>J01MA06</t>
  </si>
  <si>
    <t>NORFLOXACINA</t>
  </si>
  <si>
    <t>034941043</t>
  </si>
  <si>
    <t>NORFLOXACINA SANDOZ®14CPR RIV.400MG</t>
  </si>
  <si>
    <t>327</t>
  </si>
  <si>
    <t>3903842055</t>
  </si>
  <si>
    <t>S01AX11</t>
  </si>
  <si>
    <t>OFLOXACINA</t>
  </si>
  <si>
    <t>0,30%</t>
  </si>
  <si>
    <t>027234032</t>
  </si>
  <si>
    <t>EXOCIN Coll. 0,3% - Sol 10 ml</t>
  </si>
  <si>
    <t>328</t>
  </si>
  <si>
    <t>3903853966</t>
  </si>
  <si>
    <t>UNGUENTO OFTALMICO 3,5G</t>
  </si>
  <si>
    <t>027234020</t>
  </si>
  <si>
    <t>EXOCIN Pom. 0,3% Tubo 3,5 g</t>
  </si>
  <si>
    <t>329</t>
  </si>
  <si>
    <t>39038739E7</t>
  </si>
  <si>
    <t>A02BC01</t>
  </si>
  <si>
    <t>OMEPRAZOLO</t>
  </si>
  <si>
    <t>MALESCI SPA</t>
  </si>
  <si>
    <t>038025250</t>
  </si>
  <si>
    <t>OMEPRAZOLO TEVA 14 cps rigide gastroresistenti 20 mg</t>
  </si>
  <si>
    <t>330</t>
  </si>
  <si>
    <t>3903893A68</t>
  </si>
  <si>
    <t>POLVERE PER SOLUZIONE PER INFUSIONE</t>
  </si>
  <si>
    <t>40 mg ev</t>
  </si>
  <si>
    <t>026803027</t>
  </si>
  <si>
    <t>OMEPRAZEN fiale 40mg</t>
  </si>
  <si>
    <t>OS cpr cps conf RM/RP</t>
  </si>
  <si>
    <t>339</t>
  </si>
  <si>
    <t>3904138498</t>
  </si>
  <si>
    <t>N02BE01</t>
  </si>
  <si>
    <t>PARACETAMOLO</t>
  </si>
  <si>
    <t>COMPRESSA/BUSTA EFFERVESCENTE/SOLUBILE</t>
  </si>
  <si>
    <t>Abiogen Pharma S.p.A.</t>
  </si>
  <si>
    <t>023475128</t>
  </si>
  <si>
    <t>ACETAMOL*1000MG 16CPR EF</t>
  </si>
  <si>
    <t>340</t>
  </si>
  <si>
    <t>3904157446</t>
  </si>
  <si>
    <t>026608036</t>
  </si>
  <si>
    <t>EFFERALGAN 500 eff. - cpr eff. 500 mg</t>
  </si>
  <si>
    <t>341</t>
  </si>
  <si>
    <t>39041828E6</t>
  </si>
  <si>
    <t>012745093</t>
  </si>
  <si>
    <t>TACHIPIRINA  500 MG 20cpr</t>
  </si>
  <si>
    <t>342</t>
  </si>
  <si>
    <t>3904210004</t>
  </si>
  <si>
    <t>N02BE51</t>
  </si>
  <si>
    <t>PARACETAMOLO + CODEINA</t>
  </si>
  <si>
    <t>500 mg+ 30 mg</t>
  </si>
  <si>
    <t>031825060</t>
  </si>
  <si>
    <t>TACHIDOL CPR SECCHE 500+30MG 16 CPR</t>
  </si>
  <si>
    <t>346</t>
  </si>
  <si>
    <t>3904310289</t>
  </si>
  <si>
    <t>A07AA06</t>
  </si>
  <si>
    <t>PAROMOMICINA</t>
  </si>
  <si>
    <t>020177010</t>
  </si>
  <si>
    <t>KAMAN CPS 250 MG</t>
  </si>
  <si>
    <t>348</t>
  </si>
  <si>
    <t>3904345F67</t>
  </si>
  <si>
    <t>L03AB10</t>
  </si>
  <si>
    <t>PEGINTERFERONE ALFA-2B</t>
  </si>
  <si>
    <t>SOLUZ INIETT SC PENNA PRERIEM</t>
  </si>
  <si>
    <t>100 mcg</t>
  </si>
  <si>
    <t>034852398/E</t>
  </si>
  <si>
    <t>PEGINTRON 100 MCG PENNA</t>
  </si>
  <si>
    <t>349</t>
  </si>
  <si>
    <t>390448314D</t>
  </si>
  <si>
    <t>120 mcg</t>
  </si>
  <si>
    <t>034852436/E</t>
  </si>
  <si>
    <t>PEGINTRON 120 MCG PENNA</t>
  </si>
  <si>
    <t>350</t>
  </si>
  <si>
    <t>3904655F39</t>
  </si>
  <si>
    <t>PREPARAZIONE INIETTABILE SOTTOCUTANEA</t>
  </si>
  <si>
    <t>150 mcg</t>
  </si>
  <si>
    <t>034852210</t>
  </si>
  <si>
    <t>PEGINTRON 150 MCG 1 FLAC E 1 FIALA SOLV.</t>
  </si>
  <si>
    <t>351</t>
  </si>
  <si>
    <t>390468472A</t>
  </si>
  <si>
    <t>50 mcg</t>
  </si>
  <si>
    <t>034852311/E</t>
  </si>
  <si>
    <t>PEGINTRON 50 MCG PENNA</t>
  </si>
  <si>
    <t>352</t>
  </si>
  <si>
    <t>39047540F0</t>
  </si>
  <si>
    <t>80 mcg</t>
  </si>
  <si>
    <t>034852350/E</t>
  </si>
  <si>
    <t>PEGINTRON 80 MCG PENNA</t>
  </si>
  <si>
    <t>354</t>
  </si>
  <si>
    <t>3904830FA3</t>
  </si>
  <si>
    <t>B05AA07</t>
  </si>
  <si>
    <t>PENTAMIDO</t>
  </si>
  <si>
    <t>SOLUZIONE PER INFUSIONE</t>
  </si>
  <si>
    <t>10% 500ml  ev</t>
  </si>
  <si>
    <t>032247049</t>
  </si>
  <si>
    <t>HAES-steril 10% FL  500 ML</t>
  </si>
  <si>
    <t>355</t>
  </si>
  <si>
    <t>390491127F</t>
  </si>
  <si>
    <t>6% 250ml</t>
  </si>
  <si>
    <t>035950043</t>
  </si>
  <si>
    <t>HyperHAES SACCA 250 ML</t>
  </si>
  <si>
    <t>356</t>
  </si>
  <si>
    <t>3904944DB7</t>
  </si>
  <si>
    <t>L01XX08</t>
  </si>
  <si>
    <t>PENTOSTATINA</t>
  </si>
  <si>
    <t>10 mg ev</t>
  </si>
  <si>
    <t>028645012</t>
  </si>
  <si>
    <t>NIPENT 10 MG FLAC EV</t>
  </si>
  <si>
    <t>357</t>
  </si>
  <si>
    <t>3905042E96</t>
  </si>
  <si>
    <t>N05AB03</t>
  </si>
  <si>
    <t>PERFENAZINA</t>
  </si>
  <si>
    <t>013403035</t>
  </si>
  <si>
    <t>TRILAFON 4 MG CPR</t>
  </si>
  <si>
    <t>360</t>
  </si>
  <si>
    <t>3905156CAA</t>
  </si>
  <si>
    <t>C09AA04</t>
  </si>
  <si>
    <t>PERINDOPRIL (SALE DI TERT- BUTILAMINA)</t>
  </si>
  <si>
    <t>038764078</t>
  </si>
  <si>
    <t>PERINDOPRIL SANDOZ CPR 4MG</t>
  </si>
  <si>
    <t>363</t>
  </si>
  <si>
    <t>3905575671</t>
  </si>
  <si>
    <t>S01EB01</t>
  </si>
  <si>
    <t>PILOCARPINA</t>
  </si>
  <si>
    <t>COLLIRIO SOLUZIONE 10 ML</t>
  </si>
  <si>
    <t>000248031</t>
  </si>
  <si>
    <t>PILOCARPINA LUX Coll. 1% - 10 ml</t>
  </si>
  <si>
    <t>364</t>
  </si>
  <si>
    <t>3905611427</t>
  </si>
  <si>
    <t>D11AX15</t>
  </si>
  <si>
    <t>PIMECROLIMUS</t>
  </si>
  <si>
    <t>1% - 30 g</t>
  </si>
  <si>
    <t>036006029</t>
  </si>
  <si>
    <t>ELIDEL*1% CREMA 30 G</t>
  </si>
  <si>
    <t>368</t>
  </si>
  <si>
    <t>3905729587</t>
  </si>
  <si>
    <t>N07AA02</t>
  </si>
  <si>
    <t>PIRIDOSTIGMINA</t>
  </si>
  <si>
    <t>180 mg</t>
  </si>
  <si>
    <t>009286042</t>
  </si>
  <si>
    <t>MESTINON*50 CPR R.P. 180 MG</t>
  </si>
  <si>
    <t>369</t>
  </si>
  <si>
    <t>39057452BC</t>
  </si>
  <si>
    <t>009286016</t>
  </si>
  <si>
    <t>MESTINON*20 CPR DIV. 60 MG</t>
  </si>
  <si>
    <t>377</t>
  </si>
  <si>
    <t>3906130073</t>
  </si>
  <si>
    <t>J02AC04</t>
  </si>
  <si>
    <t>POSACONAZOLO</t>
  </si>
  <si>
    <t>SOSPENSIONE PER OS FL</t>
  </si>
  <si>
    <t>40 mg/ml</t>
  </si>
  <si>
    <t>037059019</t>
  </si>
  <si>
    <t>NOXAFIL 40MG/ML-FLAC.105 ML</t>
  </si>
  <si>
    <t>379</t>
  </si>
  <si>
    <t>3906175594</t>
  </si>
  <si>
    <t>A12BA01</t>
  </si>
  <si>
    <t>POTASSIO CLORURO</t>
  </si>
  <si>
    <t>023638012</t>
  </si>
  <si>
    <t>KCL-RETARD*600 MG 40 CPR</t>
  </si>
  <si>
    <t>383</t>
  </si>
  <si>
    <t>39062546C5</t>
  </si>
  <si>
    <t>D08AG02</t>
  </si>
  <si>
    <t>POVIDONE-IODIO</t>
  </si>
  <si>
    <t>Garze</t>
  </si>
  <si>
    <t>023907140</t>
  </si>
  <si>
    <t>BETADINE*10% 10 GARZE IMPREG</t>
  </si>
  <si>
    <t>384</t>
  </si>
  <si>
    <t>39062714CD</t>
  </si>
  <si>
    <t>G01AX11</t>
  </si>
  <si>
    <t>GINEC creme, ovuli, tavolette, soluzioni</t>
  </si>
  <si>
    <t>125 ml</t>
  </si>
  <si>
    <t>032264020</t>
  </si>
  <si>
    <t>ASEPSAN flac 150 ml x 5 - ATC G01AX11 - IODIOPOVIDONE - FLACONE - 150 ml</t>
  </si>
  <si>
    <t>385</t>
  </si>
  <si>
    <t>390629154E</t>
  </si>
  <si>
    <t>140 ml</t>
  </si>
  <si>
    <t>023907025</t>
  </si>
  <si>
    <t>BETADINE*10% SOL.VAG.5FL+5FL</t>
  </si>
  <si>
    <t>386</t>
  </si>
  <si>
    <t>3906320D3A</t>
  </si>
  <si>
    <t>V03AB04</t>
  </si>
  <si>
    <t>PRALIDOSSIMA</t>
  </si>
  <si>
    <t>IM/EV fiale e flaconi iniettabili</t>
  </si>
  <si>
    <t>200 mg /10 ml</t>
  </si>
  <si>
    <t>021091020</t>
  </si>
  <si>
    <t>CONTRATHION FLACONE 200 MG</t>
  </si>
  <si>
    <t>G03DA04</t>
  </si>
  <si>
    <t>PROGESTERONE</t>
  </si>
  <si>
    <t>COMPRESSA/CAPSULA/CONFETTO/CAPSULA MOLLE/PASTIGLIA</t>
  </si>
  <si>
    <t>394</t>
  </si>
  <si>
    <t>3906879A88</t>
  </si>
  <si>
    <t>005239052</t>
  </si>
  <si>
    <t>PRONTOGEST 100 MG/ML FIALA</t>
  </si>
  <si>
    <t>395</t>
  </si>
  <si>
    <t>39068892CB</t>
  </si>
  <si>
    <t>N05AA03</t>
  </si>
  <si>
    <t>PROMAZINA</t>
  </si>
  <si>
    <t>4 g/100 ml - 30 ml</t>
  </si>
  <si>
    <t>012611125</t>
  </si>
  <si>
    <t xml:space="preserve">Talofen gocce 4 g/100 ml gocce orali sol. 30 ml Lista W440 </t>
  </si>
  <si>
    <t>396</t>
  </si>
  <si>
    <t>39069060D3</t>
  </si>
  <si>
    <t>25 mg/ml - 2 ml</t>
  </si>
  <si>
    <t>012611101</t>
  </si>
  <si>
    <t>TALOFEN 25 mg/ml soluz. iniett.  Lista W441</t>
  </si>
  <si>
    <t>402</t>
  </si>
  <si>
    <t>390704210E</t>
  </si>
  <si>
    <t>V03AB14</t>
  </si>
  <si>
    <t>PROTAMINA CLORIDRATO</t>
  </si>
  <si>
    <t>004698027</t>
  </si>
  <si>
    <t>PROTAMINA ICN 50MG/5ML IV 1F</t>
  </si>
  <si>
    <t>404</t>
  </si>
  <si>
    <t>3907064335</t>
  </si>
  <si>
    <t>J05AX08</t>
  </si>
  <si>
    <t>RALTEGRAVIR</t>
  </si>
  <si>
    <t>038312017/E</t>
  </si>
  <si>
    <t>ISENTRESS 400 MG CPR</t>
  </si>
  <si>
    <t>405</t>
  </si>
  <si>
    <t xml:space="preserve">39072046BC </t>
  </si>
  <si>
    <t>L01BA03</t>
  </si>
  <si>
    <t>RALTITREXED</t>
  </si>
  <si>
    <t>POLV PER SOLUZ PER INFUS FLAC</t>
  </si>
  <si>
    <t>031251010</t>
  </si>
  <si>
    <t>TOMUDEX 2MG</t>
  </si>
  <si>
    <t>406</t>
  </si>
  <si>
    <t>390721824B</t>
  </si>
  <si>
    <t>A02BA02</t>
  </si>
  <si>
    <t>RANITIDINA</t>
  </si>
  <si>
    <t>COMPRESSA EFFERVESCENTE/SOLUBILE</t>
  </si>
  <si>
    <t>024447056</t>
  </si>
  <si>
    <t>RANDIL 300mg 20CPR</t>
  </si>
  <si>
    <t>407</t>
  </si>
  <si>
    <t>3907231D02</t>
  </si>
  <si>
    <t>J05AB04</t>
  </si>
  <si>
    <t>RIBAVIRINA</t>
  </si>
  <si>
    <t>AEROSOL</t>
  </si>
  <si>
    <t>026875017</t>
  </si>
  <si>
    <t>VIRAZOLE*6G AEROSOL 1 F</t>
  </si>
  <si>
    <t>408</t>
  </si>
  <si>
    <t>3907241545</t>
  </si>
  <si>
    <t>J04AB03</t>
  </si>
  <si>
    <t>RIFAMICINA</t>
  </si>
  <si>
    <t>SOLUZIONE INIETTABILE IM F</t>
  </si>
  <si>
    <t>250 mg/3 ml</t>
  </si>
  <si>
    <t>020009015</t>
  </si>
  <si>
    <t>RIFOCIN FIALE IM 250 MG/3 ML</t>
  </si>
  <si>
    <t>409</t>
  </si>
  <si>
    <t>39072615C6</t>
  </si>
  <si>
    <t>J04AM02</t>
  </si>
  <si>
    <t>RIFAMPICINA +ISONIAZIDE +PIRAZINAMIDE</t>
  </si>
  <si>
    <t>026981011</t>
  </si>
  <si>
    <t>RIFATER CPR 120MG+50MG+300MG</t>
  </si>
  <si>
    <t>410</t>
  </si>
  <si>
    <t>3907271E04</t>
  </si>
  <si>
    <t>A06AB06</t>
  </si>
  <si>
    <t>SENNA FOGLIE</t>
  </si>
  <si>
    <t>OS sciroppi, emulsioni, soluzioni</t>
  </si>
  <si>
    <t>150 mg 75ml</t>
  </si>
  <si>
    <t>024514022</t>
  </si>
  <si>
    <t>XPREP*2MG/ML OS SOL.75ML</t>
  </si>
  <si>
    <t>A03AX13</t>
  </si>
  <si>
    <t>412</t>
  </si>
  <si>
    <t>3907305A14</t>
  </si>
  <si>
    <t>SIMETICONE</t>
  </si>
  <si>
    <t>BAMBINI GOCCE</t>
  </si>
  <si>
    <t>6,66% flac 30 ml</t>
  </si>
  <si>
    <t>037754013</t>
  </si>
  <si>
    <t>Simeticone Ibi 30 ml 6,66% gocce flac</t>
  </si>
  <si>
    <t>3907523DF9</t>
  </si>
  <si>
    <t>416</t>
  </si>
  <si>
    <t>N07XX04</t>
  </si>
  <si>
    <t>SODIO OXIBATO</t>
  </si>
  <si>
    <t>FLACONE c/misur. graduato 10 ml</t>
  </si>
  <si>
    <t>500 mg/ml - 180 ml</t>
  </si>
  <si>
    <t>036964017</t>
  </si>
  <si>
    <t>XYREM 500 mg/ml soluzione orale 180ML</t>
  </si>
  <si>
    <t>418</t>
  </si>
  <si>
    <t>39078289AC</t>
  </si>
  <si>
    <t>V03AB35</t>
  </si>
  <si>
    <t>SUGAMMADEX</t>
  </si>
  <si>
    <t>100 mg/ml 2 ml</t>
  </si>
  <si>
    <t>038801015/E</t>
  </si>
  <si>
    <t xml:space="preserve">BRIDION 2 ML FLACONCINI </t>
  </si>
  <si>
    <t>419</t>
  </si>
  <si>
    <t>390784360E</t>
  </si>
  <si>
    <t>100 mg/ml 5 ml</t>
  </si>
  <si>
    <t>038801027/E</t>
  </si>
  <si>
    <t xml:space="preserve">BRIDION 5 ML FLACONCINI </t>
  </si>
  <si>
    <t>423</t>
  </si>
  <si>
    <t>3907949D85</t>
  </si>
  <si>
    <t>AMBROXOL CLORIDRATO</t>
  </si>
  <si>
    <t>SOLUZIONE INFUSIONALE EV</t>
  </si>
  <si>
    <t>1g - 50 ml</t>
  </si>
  <si>
    <t>026751026</t>
  </si>
  <si>
    <t xml:space="preserve">SURFACTAL 1F 50ML CO               </t>
  </si>
  <si>
    <t>424</t>
  </si>
  <si>
    <t>3907962841</t>
  </si>
  <si>
    <t>S01EE05</t>
  </si>
  <si>
    <t>TAFLUPROST</t>
  </si>
  <si>
    <t>COLLIRIO MONODOSE FLACONCINI</t>
  </si>
  <si>
    <t>15 mcg/ml</t>
  </si>
  <si>
    <t>038926034/M</t>
  </si>
  <si>
    <t>SAFLUTAN 15MCG/ML FLACONI MONODOSE</t>
  </si>
  <si>
    <t>425</t>
  </si>
  <si>
    <t>3907978576</t>
  </si>
  <si>
    <t>L02BA01</t>
  </si>
  <si>
    <t>TAMOXIFENE</t>
  </si>
  <si>
    <t>FIDIA FARMACEUTICI S.P.A.</t>
  </si>
  <si>
    <t>033869013</t>
  </si>
  <si>
    <t>NOMAFEN 10 MG CPR</t>
  </si>
  <si>
    <t>426</t>
  </si>
  <si>
    <t>3907990F5A</t>
  </si>
  <si>
    <t>033869025</t>
  </si>
  <si>
    <t>NOMAFEN 20 MG CPR</t>
  </si>
  <si>
    <t>427</t>
  </si>
  <si>
    <t>390813248C</t>
  </si>
  <si>
    <t>J05AF07</t>
  </si>
  <si>
    <t>TENOFOVIR DISOPROXIL</t>
  </si>
  <si>
    <t>245 mg</t>
  </si>
  <si>
    <t>035565011</t>
  </si>
  <si>
    <t>VIREAD (30 cpr / tenofovir disoproxil 245 mg (equivalente a 300 mg di tenofovir disoproxil fumarato))</t>
  </si>
  <si>
    <t>428</t>
  </si>
  <si>
    <t>3908141BF7</t>
  </si>
  <si>
    <t>G04CA03</t>
  </si>
  <si>
    <t>TERAZOSINA</t>
  </si>
  <si>
    <t>035295120</t>
  </si>
  <si>
    <t>TERAZOSINA TEVA 14 cpr 5 mg</t>
  </si>
  <si>
    <t>429</t>
  </si>
  <si>
    <t>3908149294</t>
  </si>
  <si>
    <t>G03BA03</t>
  </si>
  <si>
    <t>TESTOSTERONE</t>
  </si>
  <si>
    <t>CAPSULE</t>
  </si>
  <si>
    <t>024585034</t>
  </si>
  <si>
    <t>ANDRIOL 40 MG CPR</t>
  </si>
  <si>
    <t>436</t>
  </si>
  <si>
    <t>39085605BE</t>
  </si>
  <si>
    <t>V04CJ01</t>
  </si>
  <si>
    <t>TIREOTROPINA ALFA</t>
  </si>
  <si>
    <t>0,9 mg</t>
  </si>
  <si>
    <t>Genzyme s.r.l.</t>
  </si>
  <si>
    <t>034716023/E</t>
  </si>
  <si>
    <t>Thyrogen 0,9 mg di polvere per soluzione iniettabile</t>
  </si>
  <si>
    <t>437</t>
  </si>
  <si>
    <t>390857414D</t>
  </si>
  <si>
    <t>B01AC17</t>
  </si>
  <si>
    <t>TIROFIBAN</t>
  </si>
  <si>
    <t>CONC PER SOLUZ PER INFUS EV</t>
  </si>
  <si>
    <t>250 mcg/ml - 50 ml</t>
  </si>
  <si>
    <t>Iroko Cardio Italia srl</t>
  </si>
  <si>
    <t>34357018</t>
  </si>
  <si>
    <t>AGGRASTAT*250MCG/ML FL 50ML</t>
  </si>
  <si>
    <t>439</t>
  </si>
  <si>
    <t>3908688F5C</t>
  </si>
  <si>
    <t>L01XX17</t>
  </si>
  <si>
    <t>TOPOTECAN</t>
  </si>
  <si>
    <t>4 mg ev</t>
  </si>
  <si>
    <t>040327025</t>
  </si>
  <si>
    <t>TOPOTECAN HOSPIRA 4MG/4ML</t>
  </si>
  <si>
    <t>445</t>
  </si>
  <si>
    <t>3908977DDA</t>
  </si>
  <si>
    <t>N02AX02</t>
  </si>
  <si>
    <t>TRAMADOLO</t>
  </si>
  <si>
    <t>033531029</t>
  </si>
  <si>
    <t>TRAMADOLO HEXAL AG 100MG/2ML 5FL</t>
  </si>
  <si>
    <t>447</t>
  </si>
  <si>
    <t>3909156195</t>
  </si>
  <si>
    <t>L02AE04</t>
  </si>
  <si>
    <t>TRIPTORELINA</t>
  </si>
  <si>
    <t>PENNA PRERIEMPITA</t>
  </si>
  <si>
    <t>FERRING S.P.A.</t>
  </si>
  <si>
    <t>039404013</t>
  </si>
  <si>
    <t>FERTIPEPTIL*0,1MG/1ML 7SIR.</t>
  </si>
  <si>
    <t>450</t>
  </si>
  <si>
    <t>3909246BD7</t>
  </si>
  <si>
    <t>B01AD04</t>
  </si>
  <si>
    <t>UROCHINASI</t>
  </si>
  <si>
    <t>100000 UI</t>
  </si>
  <si>
    <t>033556010</t>
  </si>
  <si>
    <t>UROKINASI HOSPIRA 100.000UI/2ML</t>
  </si>
  <si>
    <t>452</t>
  </si>
  <si>
    <t>3909380A6C</t>
  </si>
  <si>
    <t>M03AC03</t>
  </si>
  <si>
    <t>VECURONIO BROMURO</t>
  </si>
  <si>
    <t>POLV PER SOLUZ INETT EV</t>
  </si>
  <si>
    <t>026566048</t>
  </si>
  <si>
    <t>NORCURON 10 MG FIALE</t>
  </si>
  <si>
    <t>453</t>
  </si>
  <si>
    <t>39094357D0</t>
  </si>
  <si>
    <t>L01CA02</t>
  </si>
  <si>
    <t>VINCRISTINA</t>
  </si>
  <si>
    <t>PREPARAZIONE INIETTABILE SOLUZIONE PRONTA</t>
  </si>
  <si>
    <t>1 mg/ml soluzione pronta ev</t>
  </si>
  <si>
    <t>033329018/M</t>
  </si>
  <si>
    <t>VINCRISTINA flc 1 mg</t>
  </si>
  <si>
    <t>458</t>
  </si>
  <si>
    <t>3909942A33</t>
  </si>
  <si>
    <t>N02CC03</t>
  </si>
  <si>
    <t>ZOLMITRIPTAN</t>
  </si>
  <si>
    <t>033345012/M</t>
  </si>
  <si>
    <t>ZOMIG   CPR    2,5 mg</t>
  </si>
  <si>
    <t>459</t>
  </si>
  <si>
    <t>3910024DDD</t>
  </si>
  <si>
    <t>J05AF02</t>
  </si>
  <si>
    <t>DIDANOSINA</t>
  </si>
  <si>
    <t>200 mg gastroresistenti</t>
  </si>
  <si>
    <t>028341170/M</t>
  </si>
  <si>
    <t>VIDEX EC 200 - cps gastroresistenti 200 mg</t>
  </si>
  <si>
    <t>460</t>
  </si>
  <si>
    <t>3910055774</t>
  </si>
  <si>
    <t>M03BX02</t>
  </si>
  <si>
    <t>TIZANIDINA</t>
  </si>
  <si>
    <t>025852031</t>
  </si>
  <si>
    <t>SIRDALUD 6 MG</t>
  </si>
  <si>
    <t>462</t>
  </si>
  <si>
    <t>39102307DE</t>
  </si>
  <si>
    <t>N01BB53</t>
  </si>
  <si>
    <t>MEPIVACAINA + ADRENALINA</t>
  </si>
  <si>
    <t>SOLUZ INIETTABILE 2 ML</t>
  </si>
  <si>
    <t>20 mg/ml 1:200000</t>
  </si>
  <si>
    <t>028984084</t>
  </si>
  <si>
    <t>MEPICAIN 2% CON ADRENALINA 1:200000 2ML</t>
  </si>
  <si>
    <t>464</t>
  </si>
  <si>
    <t>3995058A25</t>
  </si>
  <si>
    <t>N06DA02</t>
  </si>
  <si>
    <t>DONEPEZIL</t>
  </si>
  <si>
    <t>COMPRESSA ORODISPERSIBILE</t>
  </si>
  <si>
    <t>10 mg orodisp</t>
  </si>
  <si>
    <t>041088170</t>
  </si>
  <si>
    <t>Donezepil Mylan Generics 10 mg 28 cpr orodispersibili</t>
  </si>
  <si>
    <t>5 mg orodisp</t>
  </si>
  <si>
    <t>041088042</t>
  </si>
  <si>
    <t>Donezepil Mylan Generics 5 mg 28 cpr orodispersibili</t>
  </si>
  <si>
    <t>465</t>
  </si>
  <si>
    <t>3995097A54</t>
  </si>
  <si>
    <t>038605236</t>
  </si>
  <si>
    <t>Donezepil Mylan Generics 10 mg 28 cpr riv con film</t>
  </si>
  <si>
    <t>038605109</t>
  </si>
  <si>
    <t>Donezepil Mylan Generics 5 mg 28 cpr riv con film</t>
  </si>
  <si>
    <t>Variazione prezzi delibera AIFA - 18 maggio 2012</t>
  </si>
  <si>
    <t>NOTE</t>
  </si>
  <si>
    <t>38920751E5</t>
  </si>
  <si>
    <t>388143557C</t>
  </si>
  <si>
    <t>variazione prezzo</t>
  </si>
  <si>
    <t>rettifica quantità per confezione</t>
  </si>
  <si>
    <t>Legenda Lattice</t>
  </si>
  <si>
    <t>“2” se: Sono privi di lattice sia nella loro composizione che nel confezionamento primario e secondario</t>
  </si>
  <si>
    <t>“1” se: Sono privi di lattice sia nella loro composizione che nel confezionamento primario e secondario e che non vi è contatto con il lattice durante tutto il processo produttivo e di confezionamento (in nessuna fase sono stati a contatto con molecole del lattice)</t>
  </si>
  <si>
    <t>“3” se: Sono privi di lattice nella loro composizione</t>
  </si>
  <si>
    <t>“4” se: Non è possibile certificare con certezza l'assenza/presenza di lattice</t>
  </si>
  <si>
    <t>“5” se: Contengono lattice</t>
  </si>
  <si>
    <t>DATA AGGIORNAMENTO</t>
  </si>
  <si>
    <t>riduzione prezzo</t>
  </si>
  <si>
    <t>modifica AIC</t>
  </si>
  <si>
    <t>037939028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</si>
</sst>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15"/>
      <color indexed="8"/>
      <name val="Calibri"/>
      <family val="2"/>
    </font>
    <font>
      <sz val="8"/>
      <name val="Tahoma"/>
      <family val="2"/>
    </font>
    <font>
      <u val="single"/>
      <sz val="13.2"/>
      <color theme="10"/>
      <name val="Calibri"/>
      <family val="2"/>
    </font>
    <font>
      <u val="single"/>
      <sz val="13.2"/>
      <color theme="11"/>
      <name val="Calibri"/>
      <family val="2"/>
    </font>
    <font>
      <sz val="15"/>
      <color rgb="FF000000"/>
      <name val="Calibri"/>
      <family val="2"/>
    </font>
    <font>
      <sz val="10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wrapText="1"/>
      <protection/>
    </xf>
    <xf numFmtId="164" fontId="17" fillId="0" borderId="12" xfId="0" applyNumberFormat="1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 locked="0"/>
    </xf>
    <xf numFmtId="4" fontId="17" fillId="0" borderId="12" xfId="0" applyNumberFormat="1" applyFont="1" applyBorder="1" applyAlignment="1" applyProtection="1">
      <alignment wrapText="1"/>
      <protection locked="0"/>
    </xf>
    <xf numFmtId="165" fontId="17" fillId="0" borderId="12" xfId="0" applyNumberFormat="1" applyFont="1" applyBorder="1" applyAlignment="1" applyProtection="1">
      <alignment wrapText="1"/>
      <protection locked="0"/>
    </xf>
    <xf numFmtId="165" fontId="19" fillId="0" borderId="12" xfId="0" applyNumberFormat="1" applyFont="1" applyBorder="1" applyAlignment="1" applyProtection="1">
      <alignment wrapText="1"/>
      <protection locked="0"/>
    </xf>
    <xf numFmtId="166" fontId="17" fillId="0" borderId="12" xfId="0" applyNumberFormat="1" applyFont="1" applyBorder="1" applyAlignment="1" applyProtection="1">
      <alignment wrapText="1"/>
      <protection locked="0"/>
    </xf>
    <xf numFmtId="0" fontId="17" fillId="0" borderId="0" xfId="0" applyFont="1" applyAlignment="1">
      <alignment horizontal="center"/>
    </xf>
    <xf numFmtId="0" fontId="17" fillId="0" borderId="12" xfId="0" applyFont="1" applyBorder="1" applyAlignment="1" applyProtection="1">
      <alignment horizontal="center" wrapText="1"/>
      <protection locked="0"/>
    </xf>
    <xf numFmtId="43" fontId="17" fillId="0" borderId="0" xfId="45" applyFont="1" applyAlignment="1">
      <alignment/>
    </xf>
    <xf numFmtId="43" fontId="19" fillId="25" borderId="13" xfId="45" applyFont="1" applyFill="1" applyBorder="1" applyAlignment="1" applyProtection="1">
      <alignment horizontal="center" vertical="center" wrapText="1"/>
      <protection/>
    </xf>
    <xf numFmtId="43" fontId="17" fillId="0" borderId="13" xfId="45" applyFont="1" applyBorder="1" applyAlignment="1" applyProtection="1">
      <alignment wrapText="1"/>
      <protection locked="0"/>
    </xf>
    <xf numFmtId="0" fontId="17" fillId="0" borderId="14" xfId="0" applyFont="1" applyBorder="1" applyAlignment="1">
      <alignment/>
    </xf>
    <xf numFmtId="0" fontId="20" fillId="0" borderId="14" xfId="0" applyFont="1" applyBorder="1" applyAlignment="1">
      <alignment vertical="center"/>
    </xf>
    <xf numFmtId="164" fontId="17" fillId="0" borderId="12" xfId="0" applyNumberFormat="1" applyFont="1" applyBorder="1" applyAlignment="1" applyProtection="1" quotePrefix="1">
      <alignment wrapText="1"/>
      <protection/>
    </xf>
    <xf numFmtId="0" fontId="17" fillId="26" borderId="12" xfId="0" applyFont="1" applyFill="1" applyBorder="1" applyAlignment="1" applyProtection="1">
      <alignment wrapText="1"/>
      <protection/>
    </xf>
    <xf numFmtId="164" fontId="17" fillId="26" borderId="12" xfId="0" applyNumberFormat="1" applyFont="1" applyFill="1" applyBorder="1" applyAlignment="1" applyProtection="1">
      <alignment wrapText="1"/>
      <protection/>
    </xf>
    <xf numFmtId="0" fontId="17" fillId="26" borderId="12" xfId="0" applyFont="1" applyFill="1" applyBorder="1" applyAlignment="1" applyProtection="1">
      <alignment wrapText="1"/>
      <protection locked="0"/>
    </xf>
    <xf numFmtId="4" fontId="17" fillId="26" borderId="12" xfId="0" applyNumberFormat="1" applyFont="1" applyFill="1" applyBorder="1" applyAlignment="1" applyProtection="1">
      <alignment wrapText="1"/>
      <protection locked="0"/>
    </xf>
    <xf numFmtId="165" fontId="17" fillId="26" borderId="12" xfId="0" applyNumberFormat="1" applyFont="1" applyFill="1" applyBorder="1" applyAlignment="1" applyProtection="1">
      <alignment wrapText="1"/>
      <protection locked="0"/>
    </xf>
    <xf numFmtId="0" fontId="17" fillId="26" borderId="12" xfId="0" applyFont="1" applyFill="1" applyBorder="1" applyAlignment="1" applyProtection="1">
      <alignment horizontal="center" wrapText="1"/>
      <protection locked="0"/>
    </xf>
    <xf numFmtId="165" fontId="19" fillId="26" borderId="12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43" fontId="17" fillId="26" borderId="13" xfId="45" applyFont="1" applyFill="1" applyBorder="1" applyAlignment="1" applyProtection="1">
      <alignment wrapText="1"/>
      <protection locked="0"/>
    </xf>
    <xf numFmtId="0" fontId="17" fillId="26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43" fontId="17" fillId="0" borderId="13" xfId="45" applyFont="1" applyFill="1" applyBorder="1" applyAlignment="1" applyProtection="1">
      <alignment wrapText="1"/>
      <protection locked="0"/>
    </xf>
    <xf numFmtId="0" fontId="17" fillId="0" borderId="14" xfId="0" applyFont="1" applyFill="1" applyBorder="1" applyAlignment="1">
      <alignment/>
    </xf>
    <xf numFmtId="0" fontId="17" fillId="0" borderId="0" xfId="0" applyFont="1" applyFill="1" applyAlignment="1">
      <alignment/>
    </xf>
    <xf numFmtId="14" fontId="17" fillId="26" borderId="0" xfId="0" applyNumberFormat="1" applyFont="1" applyFill="1" applyAlignment="1">
      <alignment horizontal="center"/>
    </xf>
    <xf numFmtId="0" fontId="17" fillId="26" borderId="12" xfId="0" applyFont="1" applyFill="1" applyBorder="1" applyAlignment="1" applyProtection="1" quotePrefix="1">
      <alignment wrapText="1"/>
      <protection locked="0"/>
    </xf>
    <xf numFmtId="0" fontId="18" fillId="0" borderId="12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1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10.28125" style="1" bestFit="1" customWidth="1"/>
    <col min="2" max="2" width="6.140625" style="1" customWidth="1"/>
    <col min="3" max="3" width="11.7109375" style="1" bestFit="1" customWidth="1"/>
    <col min="4" max="4" width="9.28125" style="1" bestFit="1" customWidth="1"/>
    <col min="5" max="5" width="27.8515625" style="1" customWidth="1"/>
    <col min="6" max="6" width="40.00390625" style="1" customWidth="1"/>
    <col min="7" max="7" width="20.7109375" style="1" customWidth="1"/>
    <col min="8" max="8" width="18.421875" style="1" bestFit="1" customWidth="1"/>
    <col min="9" max="9" width="20.00390625" style="1" bestFit="1" customWidth="1"/>
    <col min="10" max="10" width="14.140625" style="1" bestFit="1" customWidth="1"/>
    <col min="11" max="11" width="10.421875" style="1" customWidth="1"/>
    <col min="12" max="12" width="14.28125" style="1" customWidth="1"/>
    <col min="13" max="13" width="4.7109375" style="1" hidden="1" customWidth="1"/>
    <col min="14" max="14" width="2.140625" style="1" hidden="1" customWidth="1"/>
    <col min="15" max="15" width="10.28125" style="13" customWidth="1"/>
    <col min="16" max="16" width="21.28125" style="1" bestFit="1" customWidth="1"/>
    <col min="17" max="17" width="29.421875" style="1" customWidth="1"/>
    <col min="18" max="18" width="21.421875" style="1" customWidth="1"/>
    <col min="19" max="19" width="20.421875" style="1" customWidth="1"/>
    <col min="20" max="20" width="44.140625" style="1" customWidth="1"/>
    <col min="21" max="21" width="21.7109375" style="1" customWidth="1"/>
    <col min="22" max="22" width="13.8515625" style="1" customWidth="1"/>
    <col min="23" max="23" width="18.7109375" style="1" bestFit="1" customWidth="1"/>
    <col min="24" max="24" width="14.00390625" style="1" bestFit="1" customWidth="1"/>
    <col min="25" max="25" width="18.28125" style="1" bestFit="1" customWidth="1"/>
    <col min="26" max="26" width="16.00390625" style="1" bestFit="1" customWidth="1"/>
    <col min="27" max="27" width="14.8515625" style="1" bestFit="1" customWidth="1"/>
    <col min="28" max="28" width="23.57421875" style="1" bestFit="1" customWidth="1"/>
    <col min="29" max="29" width="21.00390625" style="1" bestFit="1" customWidth="1"/>
    <col min="30" max="30" width="26.8515625" style="15" bestFit="1" customWidth="1"/>
    <col min="31" max="31" width="36.421875" style="1" bestFit="1" customWidth="1"/>
    <col min="32" max="32" width="18.28125" style="13" customWidth="1"/>
    <col min="33" max="16384" width="9.140625" style="1" customWidth="1"/>
  </cols>
  <sheetData>
    <row r="1" spans="1:15" ht="19.5" collapsed="1">
      <c r="A1" s="1" t="s">
        <v>0</v>
      </c>
      <c r="E1" s="47" t="s">
        <v>1</v>
      </c>
      <c r="F1" s="48"/>
      <c r="G1" s="49"/>
      <c r="O1" s="31" t="s">
        <v>1720</v>
      </c>
    </row>
    <row r="2" spans="5:15" ht="12.75">
      <c r="E2" s="3" t="s">
        <v>2</v>
      </c>
      <c r="O2" s="32" t="s">
        <v>1722</v>
      </c>
    </row>
    <row r="3" spans="5:15" ht="12.75">
      <c r="E3" s="2" t="s">
        <v>3</v>
      </c>
      <c r="O3" s="32" t="s">
        <v>1721</v>
      </c>
    </row>
    <row r="4" ht="12.75">
      <c r="O4" s="32" t="s">
        <v>1723</v>
      </c>
    </row>
    <row r="5" ht="12.75">
      <c r="O5" s="32" t="s">
        <v>1724</v>
      </c>
    </row>
    <row r="6" ht="12.75">
      <c r="O6" s="32" t="s">
        <v>1725</v>
      </c>
    </row>
    <row r="8" spans="1:32" ht="63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/>
      <c r="N8" s="5"/>
      <c r="O8" s="5" t="s">
        <v>16</v>
      </c>
      <c r="P8" s="5" t="s">
        <v>17</v>
      </c>
      <c r="Q8" s="5" t="s">
        <v>18</v>
      </c>
      <c r="R8" s="4" t="s">
        <v>19</v>
      </c>
      <c r="S8" s="4" t="s">
        <v>20</v>
      </c>
      <c r="T8" s="4" t="s">
        <v>21</v>
      </c>
      <c r="U8" s="4" t="s">
        <v>22</v>
      </c>
      <c r="V8" s="4" t="s">
        <v>23</v>
      </c>
      <c r="W8" s="4" t="s">
        <v>24</v>
      </c>
      <c r="X8" s="4" t="s">
        <v>25</v>
      </c>
      <c r="Y8" s="5" t="s">
        <v>26</v>
      </c>
      <c r="Z8" s="5" t="s">
        <v>27</v>
      </c>
      <c r="AA8" s="5" t="s">
        <v>28</v>
      </c>
      <c r="AB8" s="5" t="s">
        <v>29</v>
      </c>
      <c r="AC8" s="5" t="s">
        <v>30</v>
      </c>
      <c r="AD8" s="16" t="s">
        <v>31</v>
      </c>
      <c r="AE8" s="16" t="s">
        <v>1715</v>
      </c>
      <c r="AF8" s="33" t="s">
        <v>1726</v>
      </c>
    </row>
    <row r="9" spans="1:32" ht="25.5" customHeight="1">
      <c r="A9" s="6" t="s">
        <v>35</v>
      </c>
      <c r="B9" s="7"/>
      <c r="C9" s="7" t="s">
        <v>36</v>
      </c>
      <c r="D9" s="6" t="s">
        <v>37</v>
      </c>
      <c r="E9" s="6" t="s">
        <v>38</v>
      </c>
      <c r="F9" s="6" t="s">
        <v>39</v>
      </c>
      <c r="G9" s="8" t="s">
        <v>40</v>
      </c>
      <c r="H9" s="6">
        <v>382200</v>
      </c>
      <c r="I9" s="9">
        <v>71777.16</v>
      </c>
      <c r="J9" s="10">
        <v>0.1878</v>
      </c>
      <c r="K9" s="8"/>
      <c r="L9" s="6">
        <v>12</v>
      </c>
      <c r="M9" s="6"/>
      <c r="N9" s="8"/>
      <c r="O9" s="14" t="s">
        <v>35</v>
      </c>
      <c r="P9" s="11">
        <v>0.0561</v>
      </c>
      <c r="Q9" s="8" t="s">
        <v>43</v>
      </c>
      <c r="R9" s="8" t="s">
        <v>44</v>
      </c>
      <c r="S9" s="8" t="s">
        <v>45</v>
      </c>
      <c r="T9" s="8" t="s">
        <v>46</v>
      </c>
      <c r="U9" s="8">
        <v>10</v>
      </c>
      <c r="V9" s="8">
        <v>0</v>
      </c>
      <c r="W9" s="8">
        <v>30</v>
      </c>
      <c r="X9" s="8">
        <v>0</v>
      </c>
      <c r="Y9" s="9">
        <f aca="true" t="shared" si="0" ref="Y9:Y40">IF(U9&gt;0,ROUND(U9*100/110,2),"")</f>
        <v>9.09</v>
      </c>
      <c r="Z9" s="12">
        <f aca="true" t="shared" si="1" ref="Z9:Z40">IF(W9*U9&gt;0,ROUND(Y9/IF(X9&gt;0,X9,W9)/IF(X9&gt;0,W9,1),5),Y9)</f>
        <v>0.303</v>
      </c>
      <c r="AA9" s="9">
        <f aca="true" t="shared" si="2" ref="AA9:AA40">IF(W9*U9&gt;0,100-ROUND(P9/Z9*100,2),"")</f>
        <v>81.49</v>
      </c>
      <c r="AB9" s="12">
        <f aca="true" t="shared" si="3" ref="AB9:AB40">IF(W9*V9&gt;0,ROUND(V9/IF(X9&gt;0,X9,W9)/IF(X9&gt;0,W9,1),5),"")</f>
      </c>
      <c r="AC9" s="9">
        <f aca="true" t="shared" si="4" ref="AC9:AC40">IF(W9*V9&gt;0,100-ROUND(P9/AB9*100,2),"")</f>
      </c>
      <c r="AD9" s="17">
        <f aca="true" t="shared" si="5" ref="AD9:AD40">IF(ISNUMBER(H9),IF(P9&gt;0,P9*H9,""),"")</f>
        <v>21441.42</v>
      </c>
      <c r="AE9" s="18"/>
      <c r="AF9" s="1"/>
    </row>
    <row r="10" spans="1:32" ht="25.5" customHeight="1">
      <c r="A10" s="6" t="s">
        <v>48</v>
      </c>
      <c r="B10" s="7"/>
      <c r="C10" s="7" t="s">
        <v>49</v>
      </c>
      <c r="D10" s="6" t="s">
        <v>37</v>
      </c>
      <c r="E10" s="6" t="s">
        <v>38</v>
      </c>
      <c r="F10" s="6" t="s">
        <v>50</v>
      </c>
      <c r="G10" s="8" t="s">
        <v>40</v>
      </c>
      <c r="H10" s="6">
        <v>100</v>
      </c>
      <c r="I10" s="9">
        <v>19.5454545454545</v>
      </c>
      <c r="J10" s="10">
        <v>0.195454545454545</v>
      </c>
      <c r="K10" s="8"/>
      <c r="L10" s="6">
        <v>12</v>
      </c>
      <c r="M10" s="6"/>
      <c r="N10" s="8"/>
      <c r="O10" s="14" t="s">
        <v>32</v>
      </c>
      <c r="P10" s="11">
        <v>0.11</v>
      </c>
      <c r="Q10" s="8" t="s">
        <v>43</v>
      </c>
      <c r="R10" s="8" t="s">
        <v>51</v>
      </c>
      <c r="S10" s="8" t="s">
        <v>52</v>
      </c>
      <c r="T10" s="8" t="s">
        <v>53</v>
      </c>
      <c r="U10" s="8">
        <v>9</v>
      </c>
      <c r="V10" s="8">
        <v>0</v>
      </c>
      <c r="W10" s="8">
        <v>20</v>
      </c>
      <c r="X10" s="8">
        <v>0</v>
      </c>
      <c r="Y10" s="9">
        <f t="shared" si="0"/>
        <v>8.18</v>
      </c>
      <c r="Z10" s="12">
        <f t="shared" si="1"/>
        <v>0.409</v>
      </c>
      <c r="AA10" s="9">
        <f t="shared" si="2"/>
        <v>73.11</v>
      </c>
      <c r="AB10" s="12">
        <f t="shared" si="3"/>
      </c>
      <c r="AC10" s="9">
        <f t="shared" si="4"/>
      </c>
      <c r="AD10" s="17">
        <f t="shared" si="5"/>
        <v>11</v>
      </c>
      <c r="AE10" s="18"/>
      <c r="AF10" s="1"/>
    </row>
    <row r="11" spans="1:32" ht="25.5" customHeight="1">
      <c r="A11" s="6" t="s">
        <v>41</v>
      </c>
      <c r="B11" s="7"/>
      <c r="C11" s="7" t="s">
        <v>54</v>
      </c>
      <c r="D11" s="6" t="s">
        <v>55</v>
      </c>
      <c r="E11" s="6" t="s">
        <v>56</v>
      </c>
      <c r="F11" s="6" t="s">
        <v>33</v>
      </c>
      <c r="G11" s="8" t="s">
        <v>57</v>
      </c>
      <c r="H11" s="6">
        <v>197900</v>
      </c>
      <c r="I11" s="9">
        <v>11082.4</v>
      </c>
      <c r="J11" s="10">
        <v>0.056</v>
      </c>
      <c r="K11" s="8"/>
      <c r="L11" s="6">
        <v>12</v>
      </c>
      <c r="M11" s="6"/>
      <c r="N11" s="8"/>
      <c r="O11" s="14" t="s">
        <v>58</v>
      </c>
      <c r="P11" s="11">
        <v>0.056</v>
      </c>
      <c r="Q11" s="8" t="s">
        <v>43</v>
      </c>
      <c r="R11" s="8" t="s">
        <v>59</v>
      </c>
      <c r="S11" s="8" t="s">
        <v>60</v>
      </c>
      <c r="T11" s="8" t="s">
        <v>61</v>
      </c>
      <c r="U11" s="8">
        <v>3.7</v>
      </c>
      <c r="V11" s="8">
        <v>0</v>
      </c>
      <c r="W11" s="8">
        <v>30</v>
      </c>
      <c r="X11" s="8">
        <v>0</v>
      </c>
      <c r="Y11" s="9">
        <f t="shared" si="0"/>
        <v>3.36</v>
      </c>
      <c r="Z11" s="12">
        <f t="shared" si="1"/>
        <v>0.112</v>
      </c>
      <c r="AA11" s="9">
        <f t="shared" si="2"/>
        <v>50</v>
      </c>
      <c r="AB11" s="12">
        <f t="shared" si="3"/>
      </c>
      <c r="AC11" s="9">
        <f t="shared" si="4"/>
      </c>
      <c r="AD11" s="17">
        <f t="shared" si="5"/>
        <v>11082.4</v>
      </c>
      <c r="AE11" s="18"/>
      <c r="AF11" s="1"/>
    </row>
    <row r="12" spans="1:32" ht="38.25" customHeight="1">
      <c r="A12" s="6" t="s">
        <v>62</v>
      </c>
      <c r="B12" s="7"/>
      <c r="C12" s="7" t="s">
        <v>63</v>
      </c>
      <c r="D12" s="6" t="s">
        <v>55</v>
      </c>
      <c r="E12" s="6" t="s">
        <v>56</v>
      </c>
      <c r="F12" s="6" t="s">
        <v>33</v>
      </c>
      <c r="G12" s="8" t="s">
        <v>64</v>
      </c>
      <c r="H12" s="6">
        <v>51040</v>
      </c>
      <c r="I12" s="9">
        <v>5333.68</v>
      </c>
      <c r="J12" s="10">
        <v>0.1045</v>
      </c>
      <c r="K12" s="8"/>
      <c r="L12" s="6">
        <v>12</v>
      </c>
      <c r="M12" s="6"/>
      <c r="N12" s="8"/>
      <c r="O12" s="14" t="s">
        <v>32</v>
      </c>
      <c r="P12" s="11">
        <v>0.039</v>
      </c>
      <c r="Q12" s="8" t="s">
        <v>43</v>
      </c>
      <c r="R12" s="8" t="s">
        <v>65</v>
      </c>
      <c r="S12" s="8" t="s">
        <v>66</v>
      </c>
      <c r="T12" s="8" t="s">
        <v>67</v>
      </c>
      <c r="U12" s="8">
        <v>3.1</v>
      </c>
      <c r="V12" s="8">
        <v>0</v>
      </c>
      <c r="W12" s="8">
        <v>20</v>
      </c>
      <c r="X12" s="8">
        <v>0</v>
      </c>
      <c r="Y12" s="9">
        <f t="shared" si="0"/>
        <v>2.82</v>
      </c>
      <c r="Z12" s="12">
        <f t="shared" si="1"/>
        <v>0.141</v>
      </c>
      <c r="AA12" s="9">
        <f t="shared" si="2"/>
        <v>72.34</v>
      </c>
      <c r="AB12" s="12">
        <f t="shared" si="3"/>
      </c>
      <c r="AC12" s="9">
        <f t="shared" si="4"/>
      </c>
      <c r="AD12" s="17">
        <f t="shared" si="5"/>
        <v>1990.56</v>
      </c>
      <c r="AE12" s="18"/>
      <c r="AF12" s="1"/>
    </row>
    <row r="13" spans="1:32" ht="25.5" customHeight="1">
      <c r="A13" s="6" t="s">
        <v>68</v>
      </c>
      <c r="B13" s="7"/>
      <c r="C13" s="7" t="s">
        <v>69</v>
      </c>
      <c r="D13" s="6" t="s">
        <v>70</v>
      </c>
      <c r="E13" s="6" t="s">
        <v>71</v>
      </c>
      <c r="F13" s="6" t="s">
        <v>72</v>
      </c>
      <c r="G13" s="8" t="s">
        <v>73</v>
      </c>
      <c r="H13" s="6">
        <v>54750</v>
      </c>
      <c r="I13" s="9">
        <v>44712.68</v>
      </c>
      <c r="J13" s="10">
        <v>0.81667</v>
      </c>
      <c r="K13" s="8"/>
      <c r="L13" s="6">
        <v>12</v>
      </c>
      <c r="M13" s="6"/>
      <c r="N13" s="8"/>
      <c r="O13" s="14" t="s">
        <v>35</v>
      </c>
      <c r="P13" s="11">
        <v>0.316</v>
      </c>
      <c r="Q13" s="8" t="s">
        <v>43</v>
      </c>
      <c r="R13" s="8" t="s">
        <v>74</v>
      </c>
      <c r="S13" s="8" t="s">
        <v>75</v>
      </c>
      <c r="T13" s="8" t="s">
        <v>76</v>
      </c>
      <c r="U13" s="8">
        <v>7.01</v>
      </c>
      <c r="V13" s="8">
        <v>0</v>
      </c>
      <c r="W13" s="8">
        <v>10</v>
      </c>
      <c r="X13" s="8">
        <v>0</v>
      </c>
      <c r="Y13" s="9">
        <f t="shared" si="0"/>
        <v>6.37</v>
      </c>
      <c r="Z13" s="12">
        <f t="shared" si="1"/>
        <v>0.637</v>
      </c>
      <c r="AA13" s="9">
        <f t="shared" si="2"/>
        <v>50.39</v>
      </c>
      <c r="AB13" s="12">
        <f t="shared" si="3"/>
      </c>
      <c r="AC13" s="9">
        <f t="shared" si="4"/>
      </c>
      <c r="AD13" s="17">
        <f t="shared" si="5"/>
        <v>17301</v>
      </c>
      <c r="AE13" s="18"/>
      <c r="AF13" s="1"/>
    </row>
    <row r="14" spans="1:32" ht="25.5" customHeight="1">
      <c r="A14" s="6" t="s">
        <v>77</v>
      </c>
      <c r="B14" s="7"/>
      <c r="C14" s="7" t="s">
        <v>78</v>
      </c>
      <c r="D14" s="6" t="s">
        <v>70</v>
      </c>
      <c r="E14" s="6" t="s">
        <v>71</v>
      </c>
      <c r="F14" s="6" t="s">
        <v>72</v>
      </c>
      <c r="G14" s="8" t="s">
        <v>79</v>
      </c>
      <c r="H14" s="6">
        <v>28500</v>
      </c>
      <c r="I14" s="9">
        <v>8239.09090909091</v>
      </c>
      <c r="J14" s="10">
        <v>0.289090909090909</v>
      </c>
      <c r="K14" s="8"/>
      <c r="L14" s="6">
        <v>12</v>
      </c>
      <c r="M14" s="6"/>
      <c r="N14" s="8"/>
      <c r="O14" s="14" t="s">
        <v>32</v>
      </c>
      <c r="P14" s="11">
        <v>0.169</v>
      </c>
      <c r="Q14" s="8" t="s">
        <v>43</v>
      </c>
      <c r="R14" s="8" t="s">
        <v>80</v>
      </c>
      <c r="S14" s="8" t="s">
        <v>81</v>
      </c>
      <c r="T14" s="8" t="s">
        <v>82</v>
      </c>
      <c r="U14" s="8">
        <v>2.71002</v>
      </c>
      <c r="V14" s="8">
        <v>0</v>
      </c>
      <c r="W14" s="8">
        <v>5</v>
      </c>
      <c r="X14" s="8">
        <v>0</v>
      </c>
      <c r="Y14" s="9">
        <f t="shared" si="0"/>
        <v>2.46</v>
      </c>
      <c r="Z14" s="12">
        <f t="shared" si="1"/>
        <v>0.492</v>
      </c>
      <c r="AA14" s="9">
        <f t="shared" si="2"/>
        <v>65.65</v>
      </c>
      <c r="AB14" s="12">
        <f t="shared" si="3"/>
      </c>
      <c r="AC14" s="9">
        <f t="shared" si="4"/>
      </c>
      <c r="AD14" s="17">
        <f t="shared" si="5"/>
        <v>4816.5</v>
      </c>
      <c r="AE14" s="18"/>
      <c r="AF14" s="1"/>
    </row>
    <row r="15" spans="1:32" ht="12.75" customHeight="1">
      <c r="A15" s="6" t="s">
        <v>83</v>
      </c>
      <c r="B15" s="7"/>
      <c r="C15" s="7" t="s">
        <v>84</v>
      </c>
      <c r="D15" s="6" t="s">
        <v>85</v>
      </c>
      <c r="E15" s="6" t="s">
        <v>86</v>
      </c>
      <c r="F15" s="6" t="s">
        <v>87</v>
      </c>
      <c r="G15" s="8" t="s">
        <v>88</v>
      </c>
      <c r="H15" s="6">
        <v>287000</v>
      </c>
      <c r="I15" s="9">
        <v>31283</v>
      </c>
      <c r="J15" s="10">
        <v>0.109</v>
      </c>
      <c r="K15" s="8"/>
      <c r="L15" s="6">
        <v>12</v>
      </c>
      <c r="M15" s="6"/>
      <c r="N15" s="8"/>
      <c r="O15" s="14" t="s">
        <v>35</v>
      </c>
      <c r="P15" s="11">
        <v>0.095</v>
      </c>
      <c r="Q15" s="8" t="s">
        <v>43</v>
      </c>
      <c r="R15" s="8" t="s">
        <v>89</v>
      </c>
      <c r="S15" s="8" t="s">
        <v>90</v>
      </c>
      <c r="T15" s="8" t="s">
        <v>91</v>
      </c>
      <c r="U15" s="8">
        <v>0</v>
      </c>
      <c r="V15" s="8">
        <v>4.52682</v>
      </c>
      <c r="W15" s="8">
        <v>28</v>
      </c>
      <c r="X15" s="8">
        <v>0</v>
      </c>
      <c r="Y15" s="9">
        <f t="shared" si="0"/>
      </c>
      <c r="Z15" s="12">
        <f t="shared" si="1"/>
      </c>
      <c r="AA15" s="9">
        <f t="shared" si="2"/>
      </c>
      <c r="AB15" s="12">
        <f t="shared" si="3"/>
        <v>0.16167</v>
      </c>
      <c r="AC15" s="9">
        <f t="shared" si="4"/>
        <v>41.24</v>
      </c>
      <c r="AD15" s="17">
        <f t="shared" si="5"/>
        <v>27265</v>
      </c>
      <c r="AE15" s="18"/>
      <c r="AF15" s="1"/>
    </row>
    <row r="16" spans="1:32" ht="25.5" customHeight="1">
      <c r="A16" s="6" t="s">
        <v>93</v>
      </c>
      <c r="B16" s="7"/>
      <c r="C16" s="7" t="s">
        <v>94</v>
      </c>
      <c r="D16" s="6" t="s">
        <v>95</v>
      </c>
      <c r="E16" s="6" t="s">
        <v>96</v>
      </c>
      <c r="F16" s="6" t="s">
        <v>97</v>
      </c>
      <c r="G16" s="8" t="s">
        <v>98</v>
      </c>
      <c r="H16" s="6">
        <v>30</v>
      </c>
      <c r="I16" s="9">
        <v>3.375</v>
      </c>
      <c r="J16" s="10">
        <v>0.1125</v>
      </c>
      <c r="K16" s="8"/>
      <c r="L16" s="6">
        <v>12</v>
      </c>
      <c r="M16" s="6"/>
      <c r="N16" s="8"/>
      <c r="O16" s="14" t="s">
        <v>32</v>
      </c>
      <c r="P16" s="11">
        <v>0.1</v>
      </c>
      <c r="Q16" s="8" t="s">
        <v>43</v>
      </c>
      <c r="R16" s="8" t="s">
        <v>99</v>
      </c>
      <c r="S16" s="8" t="s">
        <v>100</v>
      </c>
      <c r="T16" s="8" t="s">
        <v>101</v>
      </c>
      <c r="U16" s="8">
        <v>0</v>
      </c>
      <c r="V16" s="8">
        <v>3</v>
      </c>
      <c r="W16" s="8">
        <v>30</v>
      </c>
      <c r="X16" s="8">
        <v>0</v>
      </c>
      <c r="Y16" s="9">
        <f t="shared" si="0"/>
      </c>
      <c r="Z16" s="12">
        <f t="shared" si="1"/>
      </c>
      <c r="AA16" s="9">
        <f t="shared" si="2"/>
      </c>
      <c r="AB16" s="12">
        <f t="shared" si="3"/>
        <v>0.1</v>
      </c>
      <c r="AC16" s="9">
        <f t="shared" si="4"/>
        <v>0</v>
      </c>
      <c r="AD16" s="17">
        <f t="shared" si="5"/>
        <v>3</v>
      </c>
      <c r="AE16" s="18"/>
      <c r="AF16" s="1"/>
    </row>
    <row r="17" spans="1:31" s="1" customFormat="1" ht="25.5">
      <c r="A17" s="6" t="s">
        <v>102</v>
      </c>
      <c r="B17" s="7"/>
      <c r="C17" s="7" t="s">
        <v>103</v>
      </c>
      <c r="D17" s="6" t="s">
        <v>104</v>
      </c>
      <c r="E17" s="6" t="s">
        <v>105</v>
      </c>
      <c r="F17" s="6" t="s">
        <v>33</v>
      </c>
      <c r="G17" s="8" t="s">
        <v>106</v>
      </c>
      <c r="H17" s="6">
        <v>103030</v>
      </c>
      <c r="I17" s="9">
        <v>1297147.7</v>
      </c>
      <c r="J17" s="10">
        <v>12.59</v>
      </c>
      <c r="K17" s="8"/>
      <c r="L17" s="6">
        <v>12</v>
      </c>
      <c r="M17" s="6"/>
      <c r="N17" s="8"/>
      <c r="O17" s="14" t="s">
        <v>35</v>
      </c>
      <c r="P17" s="11">
        <v>12.58972</v>
      </c>
      <c r="Q17" s="8" t="s">
        <v>43</v>
      </c>
      <c r="R17" s="8" t="s">
        <v>107</v>
      </c>
      <c r="S17" s="8" t="s">
        <v>108</v>
      </c>
      <c r="T17" s="8" t="s">
        <v>109</v>
      </c>
      <c r="U17" s="8">
        <v>0</v>
      </c>
      <c r="V17" s="8">
        <v>406.12</v>
      </c>
      <c r="W17" s="8">
        <v>30</v>
      </c>
      <c r="X17" s="8">
        <v>0</v>
      </c>
      <c r="Y17" s="9">
        <f t="shared" si="0"/>
      </c>
      <c r="Z17" s="12">
        <f t="shared" si="1"/>
      </c>
      <c r="AA17" s="9">
        <f t="shared" si="2"/>
      </c>
      <c r="AB17" s="12">
        <f t="shared" si="3"/>
        <v>13.53733</v>
      </c>
      <c r="AC17" s="9">
        <f t="shared" si="4"/>
        <v>7</v>
      </c>
      <c r="AD17" s="17">
        <f t="shared" si="5"/>
        <v>1297118.8516</v>
      </c>
      <c r="AE17" s="18"/>
    </row>
    <row r="18" spans="1:31" s="1" customFormat="1" ht="12.75" customHeight="1">
      <c r="A18" s="6" t="s">
        <v>111</v>
      </c>
      <c r="B18" s="7"/>
      <c r="C18" s="7" t="s">
        <v>112</v>
      </c>
      <c r="D18" s="6" t="s">
        <v>113</v>
      </c>
      <c r="E18" s="6" t="s">
        <v>114</v>
      </c>
      <c r="F18" s="6" t="s">
        <v>115</v>
      </c>
      <c r="G18" s="8" t="s">
        <v>116</v>
      </c>
      <c r="H18" s="6">
        <v>8930</v>
      </c>
      <c r="I18" s="9">
        <v>63403.0019646</v>
      </c>
      <c r="J18" s="10">
        <v>7.1</v>
      </c>
      <c r="K18" s="8"/>
      <c r="L18" s="6">
        <v>12</v>
      </c>
      <c r="M18" s="6"/>
      <c r="N18" s="8"/>
      <c r="O18" s="14" t="s">
        <v>35</v>
      </c>
      <c r="P18" s="11">
        <v>1.20194</v>
      </c>
      <c r="Q18" s="8" t="s">
        <v>43</v>
      </c>
      <c r="R18" s="8" t="s">
        <v>120</v>
      </c>
      <c r="S18" s="8" t="s">
        <v>121</v>
      </c>
      <c r="T18" s="8" t="s">
        <v>122</v>
      </c>
      <c r="U18" s="8">
        <v>11.66</v>
      </c>
      <c r="V18" s="8">
        <v>0</v>
      </c>
      <c r="W18" s="8">
        <v>1</v>
      </c>
      <c r="X18" s="8">
        <v>0</v>
      </c>
      <c r="Y18" s="9">
        <f t="shared" si="0"/>
        <v>10.6</v>
      </c>
      <c r="Z18" s="12">
        <f t="shared" si="1"/>
        <v>10.6</v>
      </c>
      <c r="AA18" s="9">
        <f t="shared" si="2"/>
        <v>88.66</v>
      </c>
      <c r="AB18" s="12">
        <f t="shared" si="3"/>
      </c>
      <c r="AC18" s="9">
        <f t="shared" si="4"/>
      </c>
      <c r="AD18" s="17">
        <f t="shared" si="5"/>
        <v>10733.324200000001</v>
      </c>
      <c r="AE18" s="18"/>
    </row>
    <row r="19" spans="1:31" s="1" customFormat="1" ht="12.75">
      <c r="A19" s="6" t="s">
        <v>124</v>
      </c>
      <c r="B19" s="7"/>
      <c r="C19" s="7" t="s">
        <v>125</v>
      </c>
      <c r="D19" s="6" t="s">
        <v>126</v>
      </c>
      <c r="E19" s="6" t="s">
        <v>127</v>
      </c>
      <c r="F19" s="6" t="s">
        <v>110</v>
      </c>
      <c r="G19" s="8" t="s">
        <v>128</v>
      </c>
      <c r="H19" s="6">
        <v>14000</v>
      </c>
      <c r="I19" s="9">
        <v>2075945.45454545</v>
      </c>
      <c r="J19" s="10">
        <v>148.281818181818</v>
      </c>
      <c r="K19" s="8"/>
      <c r="L19" s="6">
        <v>12</v>
      </c>
      <c r="M19" s="6"/>
      <c r="N19" s="8"/>
      <c r="O19" s="14" t="s">
        <v>35</v>
      </c>
      <c r="P19" s="11">
        <v>133.45364</v>
      </c>
      <c r="Q19" s="8" t="s">
        <v>43</v>
      </c>
      <c r="R19" s="8" t="s">
        <v>107</v>
      </c>
      <c r="S19" s="8" t="s">
        <v>129</v>
      </c>
      <c r="T19" s="8" t="s">
        <v>130</v>
      </c>
      <c r="U19" s="8">
        <v>3262.2</v>
      </c>
      <c r="V19" s="8">
        <v>0</v>
      </c>
      <c r="W19" s="8">
        <v>10</v>
      </c>
      <c r="X19" s="8">
        <v>0</v>
      </c>
      <c r="Y19" s="9">
        <f t="shared" si="0"/>
        <v>2965.64</v>
      </c>
      <c r="Z19" s="12">
        <f t="shared" si="1"/>
        <v>296.564</v>
      </c>
      <c r="AA19" s="9">
        <f t="shared" si="2"/>
        <v>55</v>
      </c>
      <c r="AB19" s="12">
        <f t="shared" si="3"/>
      </c>
      <c r="AC19" s="9">
        <f t="shared" si="4"/>
      </c>
      <c r="AD19" s="17">
        <f t="shared" si="5"/>
        <v>1868350.9600000002</v>
      </c>
      <c r="AE19" s="18"/>
    </row>
    <row r="20" spans="1:31" s="1" customFormat="1" ht="25.5" customHeight="1">
      <c r="A20" s="6" t="s">
        <v>131</v>
      </c>
      <c r="B20" s="7"/>
      <c r="C20" s="7" t="s">
        <v>132</v>
      </c>
      <c r="D20" s="6" t="s">
        <v>133</v>
      </c>
      <c r="E20" s="6" t="s">
        <v>134</v>
      </c>
      <c r="F20" s="6" t="s">
        <v>33</v>
      </c>
      <c r="G20" s="8" t="s">
        <v>135</v>
      </c>
      <c r="H20" s="6">
        <v>237750</v>
      </c>
      <c r="I20" s="9">
        <v>14265</v>
      </c>
      <c r="J20" s="10">
        <v>0.06</v>
      </c>
      <c r="K20" s="8"/>
      <c r="L20" s="6">
        <v>12</v>
      </c>
      <c r="M20" s="6"/>
      <c r="N20" s="8"/>
      <c r="O20" s="14" t="s">
        <v>32</v>
      </c>
      <c r="P20" s="11">
        <v>0.0575</v>
      </c>
      <c r="Q20" s="8" t="s">
        <v>43</v>
      </c>
      <c r="R20" s="8" t="s">
        <v>136</v>
      </c>
      <c r="S20" s="8" t="s">
        <v>137</v>
      </c>
      <c r="T20" s="8" t="s">
        <v>138</v>
      </c>
      <c r="U20" s="8">
        <v>2.53</v>
      </c>
      <c r="V20" s="8">
        <v>0</v>
      </c>
      <c r="W20" s="8">
        <v>20</v>
      </c>
      <c r="X20" s="8">
        <v>0</v>
      </c>
      <c r="Y20" s="9">
        <f t="shared" si="0"/>
        <v>2.3</v>
      </c>
      <c r="Z20" s="12">
        <f t="shared" si="1"/>
        <v>0.115</v>
      </c>
      <c r="AA20" s="9">
        <f t="shared" si="2"/>
        <v>50</v>
      </c>
      <c r="AB20" s="12">
        <f t="shared" si="3"/>
      </c>
      <c r="AC20" s="9">
        <f t="shared" si="4"/>
      </c>
      <c r="AD20" s="17">
        <f t="shared" si="5"/>
        <v>13670.625</v>
      </c>
      <c r="AE20" s="18"/>
    </row>
    <row r="21" spans="1:31" s="1" customFormat="1" ht="12.75" customHeight="1">
      <c r="A21" s="6" t="s">
        <v>140</v>
      </c>
      <c r="B21" s="7"/>
      <c r="C21" s="7" t="s">
        <v>141</v>
      </c>
      <c r="D21" s="6" t="s">
        <v>142</v>
      </c>
      <c r="E21" s="6" t="s">
        <v>143</v>
      </c>
      <c r="F21" s="6" t="s">
        <v>144</v>
      </c>
      <c r="G21" s="8" t="s">
        <v>145</v>
      </c>
      <c r="H21" s="6">
        <v>58445</v>
      </c>
      <c r="I21" s="9">
        <v>33061.1676</v>
      </c>
      <c r="J21" s="10">
        <v>0.56568</v>
      </c>
      <c r="K21" s="8"/>
      <c r="L21" s="6">
        <v>12</v>
      </c>
      <c r="M21" s="6"/>
      <c r="N21" s="8"/>
      <c r="O21" s="14" t="s">
        <v>32</v>
      </c>
      <c r="P21" s="11">
        <v>0.56568</v>
      </c>
      <c r="Q21" s="8" t="s">
        <v>43</v>
      </c>
      <c r="R21" s="8" t="s">
        <v>146</v>
      </c>
      <c r="S21" s="8" t="s">
        <v>147</v>
      </c>
      <c r="T21" s="8" t="s">
        <v>148</v>
      </c>
      <c r="U21" s="8">
        <v>1.31</v>
      </c>
      <c r="V21" s="8">
        <v>0</v>
      </c>
      <c r="W21" s="8">
        <v>1</v>
      </c>
      <c r="X21" s="8">
        <v>0</v>
      </c>
      <c r="Y21" s="9">
        <f t="shared" si="0"/>
        <v>1.19</v>
      </c>
      <c r="Z21" s="12">
        <f t="shared" si="1"/>
        <v>1.19</v>
      </c>
      <c r="AA21" s="9">
        <f t="shared" si="2"/>
        <v>52.46</v>
      </c>
      <c r="AB21" s="12">
        <f t="shared" si="3"/>
      </c>
      <c r="AC21" s="9">
        <f t="shared" si="4"/>
      </c>
      <c r="AD21" s="17">
        <f t="shared" si="5"/>
        <v>33061.1676</v>
      </c>
      <c r="AE21" s="18"/>
    </row>
    <row r="22" spans="1:31" s="1" customFormat="1" ht="12.75" customHeight="1">
      <c r="A22" s="6" t="s">
        <v>149</v>
      </c>
      <c r="B22" s="7"/>
      <c r="C22" s="7" t="s">
        <v>150</v>
      </c>
      <c r="D22" s="6" t="s">
        <v>142</v>
      </c>
      <c r="E22" s="6" t="s">
        <v>143</v>
      </c>
      <c r="F22" s="6" t="s">
        <v>151</v>
      </c>
      <c r="G22" s="8" t="s">
        <v>64</v>
      </c>
      <c r="H22" s="6">
        <v>1050</v>
      </c>
      <c r="I22" s="9">
        <v>1586.928</v>
      </c>
      <c r="J22" s="10">
        <v>1.51136</v>
      </c>
      <c r="K22" s="8"/>
      <c r="L22" s="6">
        <v>12</v>
      </c>
      <c r="M22" s="6"/>
      <c r="N22" s="8"/>
      <c r="O22" s="14" t="s">
        <v>32</v>
      </c>
      <c r="P22" s="11">
        <v>1.51136</v>
      </c>
      <c r="Q22" s="8" t="s">
        <v>43</v>
      </c>
      <c r="R22" s="8" t="s">
        <v>146</v>
      </c>
      <c r="S22" s="8" t="s">
        <v>152</v>
      </c>
      <c r="T22" s="8" t="s">
        <v>153</v>
      </c>
      <c r="U22" s="8">
        <v>3.5</v>
      </c>
      <c r="V22" s="8">
        <v>0</v>
      </c>
      <c r="W22" s="8">
        <v>1</v>
      </c>
      <c r="X22" s="8">
        <v>0</v>
      </c>
      <c r="Y22" s="9">
        <f t="shared" si="0"/>
        <v>3.18</v>
      </c>
      <c r="Z22" s="12">
        <f t="shared" si="1"/>
        <v>3.18</v>
      </c>
      <c r="AA22" s="9">
        <f t="shared" si="2"/>
        <v>52.47</v>
      </c>
      <c r="AB22" s="12">
        <f t="shared" si="3"/>
      </c>
      <c r="AC22" s="9">
        <f t="shared" si="4"/>
      </c>
      <c r="AD22" s="17">
        <f t="shared" si="5"/>
        <v>1586.928</v>
      </c>
      <c r="AE22" s="18"/>
    </row>
    <row r="23" spans="1:31" s="1" customFormat="1" ht="12.75" customHeight="1">
      <c r="A23" s="6" t="s">
        <v>154</v>
      </c>
      <c r="B23" s="7"/>
      <c r="C23" s="7" t="s">
        <v>155</v>
      </c>
      <c r="D23" s="6" t="s">
        <v>156</v>
      </c>
      <c r="E23" s="6" t="s">
        <v>157</v>
      </c>
      <c r="F23" s="6" t="s">
        <v>158</v>
      </c>
      <c r="G23" s="8" t="s">
        <v>159</v>
      </c>
      <c r="H23" s="6">
        <v>116450</v>
      </c>
      <c r="I23" s="9">
        <v>277645.91</v>
      </c>
      <c r="J23" s="10">
        <v>2.38425</v>
      </c>
      <c r="K23" s="8"/>
      <c r="L23" s="6">
        <v>12</v>
      </c>
      <c r="M23" s="6"/>
      <c r="N23" s="8"/>
      <c r="O23" s="14" t="s">
        <v>32</v>
      </c>
      <c r="P23" s="11">
        <v>0.957</v>
      </c>
      <c r="Q23" s="8" t="s">
        <v>43</v>
      </c>
      <c r="R23" s="8" t="s">
        <v>160</v>
      </c>
      <c r="S23" s="8" t="s">
        <v>161</v>
      </c>
      <c r="T23" s="8" t="s">
        <v>162</v>
      </c>
      <c r="U23" s="8">
        <v>0</v>
      </c>
      <c r="V23" s="8">
        <v>23.84252</v>
      </c>
      <c r="W23" s="8">
        <v>10</v>
      </c>
      <c r="X23" s="8">
        <v>0</v>
      </c>
      <c r="Y23" s="9">
        <f t="shared" si="0"/>
      </c>
      <c r="Z23" s="12">
        <f t="shared" si="1"/>
      </c>
      <c r="AA23" s="9">
        <f t="shared" si="2"/>
      </c>
      <c r="AB23" s="12">
        <f t="shared" si="3"/>
        <v>2.38425</v>
      </c>
      <c r="AC23" s="9">
        <f t="shared" si="4"/>
        <v>59.86</v>
      </c>
      <c r="AD23" s="17">
        <f t="shared" si="5"/>
        <v>111442.65</v>
      </c>
      <c r="AE23" s="18"/>
    </row>
    <row r="24" spans="1:31" s="1" customFormat="1" ht="12.75" customHeight="1">
      <c r="A24" s="6" t="s">
        <v>163</v>
      </c>
      <c r="B24" s="7"/>
      <c r="C24" s="7" t="s">
        <v>164</v>
      </c>
      <c r="D24" s="6" t="s">
        <v>156</v>
      </c>
      <c r="E24" s="6" t="s">
        <v>157</v>
      </c>
      <c r="F24" s="6" t="s">
        <v>165</v>
      </c>
      <c r="G24" s="8" t="s">
        <v>166</v>
      </c>
      <c r="H24" s="6">
        <v>23760</v>
      </c>
      <c r="I24" s="9">
        <v>43764.97</v>
      </c>
      <c r="J24" s="10">
        <v>1.84196</v>
      </c>
      <c r="K24" s="8"/>
      <c r="L24" s="6">
        <v>12</v>
      </c>
      <c r="M24" s="6"/>
      <c r="N24" s="8"/>
      <c r="O24" s="14" t="s">
        <v>32</v>
      </c>
      <c r="P24" s="11">
        <v>0.797</v>
      </c>
      <c r="Q24" s="8" t="s">
        <v>43</v>
      </c>
      <c r="R24" s="8" t="s">
        <v>160</v>
      </c>
      <c r="S24" s="8" t="s">
        <v>167</v>
      </c>
      <c r="T24" s="8" t="s">
        <v>168</v>
      </c>
      <c r="U24" s="8">
        <v>0</v>
      </c>
      <c r="V24" s="8">
        <v>1.84196</v>
      </c>
      <c r="W24" s="8">
        <v>1</v>
      </c>
      <c r="X24" s="8">
        <v>0</v>
      </c>
      <c r="Y24" s="9">
        <f t="shared" si="0"/>
      </c>
      <c r="Z24" s="12">
        <f t="shared" si="1"/>
      </c>
      <c r="AA24" s="9">
        <f t="shared" si="2"/>
      </c>
      <c r="AB24" s="12">
        <f t="shared" si="3"/>
        <v>1.84196</v>
      </c>
      <c r="AC24" s="9">
        <f t="shared" si="4"/>
        <v>56.73</v>
      </c>
      <c r="AD24" s="17">
        <f t="shared" si="5"/>
        <v>18936.72</v>
      </c>
      <c r="AE24" s="18"/>
    </row>
    <row r="25" spans="1:31" s="1" customFormat="1" ht="12.75" customHeight="1">
      <c r="A25" s="6" t="s">
        <v>169</v>
      </c>
      <c r="B25" s="7"/>
      <c r="C25" s="7" t="s">
        <v>170</v>
      </c>
      <c r="D25" s="6" t="s">
        <v>156</v>
      </c>
      <c r="E25" s="6" t="s">
        <v>157</v>
      </c>
      <c r="F25" s="6" t="s">
        <v>151</v>
      </c>
      <c r="G25" s="8" t="s">
        <v>171</v>
      </c>
      <c r="H25" s="6">
        <v>11610</v>
      </c>
      <c r="I25" s="9">
        <v>15405.77</v>
      </c>
      <c r="J25" s="10">
        <v>1.32694</v>
      </c>
      <c r="K25" s="8"/>
      <c r="L25" s="6">
        <v>12</v>
      </c>
      <c r="M25" s="6"/>
      <c r="N25" s="8"/>
      <c r="O25" s="14" t="s">
        <v>32</v>
      </c>
      <c r="P25" s="11">
        <v>0.797</v>
      </c>
      <c r="Q25" s="8" t="s">
        <v>43</v>
      </c>
      <c r="R25" s="8" t="s">
        <v>160</v>
      </c>
      <c r="S25" s="8" t="s">
        <v>172</v>
      </c>
      <c r="T25" s="8" t="s">
        <v>173</v>
      </c>
      <c r="U25" s="8">
        <v>0</v>
      </c>
      <c r="V25" s="8">
        <v>1.32694</v>
      </c>
      <c r="W25" s="8">
        <v>1</v>
      </c>
      <c r="X25" s="8">
        <v>0</v>
      </c>
      <c r="Y25" s="9">
        <f t="shared" si="0"/>
      </c>
      <c r="Z25" s="12">
        <f t="shared" si="1"/>
      </c>
      <c r="AA25" s="9">
        <f t="shared" si="2"/>
      </c>
      <c r="AB25" s="12">
        <f t="shared" si="3"/>
        <v>1.32694</v>
      </c>
      <c r="AC25" s="9">
        <f t="shared" si="4"/>
        <v>39.94</v>
      </c>
      <c r="AD25" s="17">
        <f t="shared" si="5"/>
        <v>9253.17</v>
      </c>
      <c r="AE25" s="18"/>
    </row>
    <row r="26" spans="1:31" s="1" customFormat="1" ht="25.5" customHeight="1">
      <c r="A26" s="6" t="s">
        <v>174</v>
      </c>
      <c r="B26" s="7"/>
      <c r="C26" s="7" t="s">
        <v>175</v>
      </c>
      <c r="D26" s="6" t="s">
        <v>176</v>
      </c>
      <c r="E26" s="6" t="s">
        <v>177</v>
      </c>
      <c r="F26" s="6" t="s">
        <v>33</v>
      </c>
      <c r="G26" s="8" t="s">
        <v>178</v>
      </c>
      <c r="H26" s="6">
        <v>11408</v>
      </c>
      <c r="I26" s="9">
        <v>564545.4144</v>
      </c>
      <c r="J26" s="10">
        <v>49.4868</v>
      </c>
      <c r="K26" s="8"/>
      <c r="L26" s="6">
        <v>12</v>
      </c>
      <c r="M26" s="6"/>
      <c r="N26" s="8"/>
      <c r="O26" s="14" t="s">
        <v>32</v>
      </c>
      <c r="P26" s="11">
        <v>16.4956</v>
      </c>
      <c r="Q26" s="8" t="s">
        <v>43</v>
      </c>
      <c r="R26" s="8" t="s">
        <v>136</v>
      </c>
      <c r="S26" s="8" t="s">
        <v>179</v>
      </c>
      <c r="T26" s="8" t="s">
        <v>180</v>
      </c>
      <c r="U26" s="8">
        <v>0</v>
      </c>
      <c r="V26" s="8">
        <v>53.79</v>
      </c>
      <c r="W26" s="8">
        <v>3</v>
      </c>
      <c r="X26" s="8">
        <v>0</v>
      </c>
      <c r="Y26" s="9">
        <f t="shared" si="0"/>
      </c>
      <c r="Z26" s="12">
        <f t="shared" si="1"/>
      </c>
      <c r="AA26" s="9">
        <f t="shared" si="2"/>
      </c>
      <c r="AB26" s="12">
        <f t="shared" si="3"/>
        <v>17.93</v>
      </c>
      <c r="AC26" s="9">
        <f t="shared" si="4"/>
        <v>8</v>
      </c>
      <c r="AD26" s="17">
        <f t="shared" si="5"/>
        <v>188181.80479999998</v>
      </c>
      <c r="AE26" s="18"/>
    </row>
    <row r="27" spans="1:31" s="1" customFormat="1" ht="25.5" customHeight="1">
      <c r="A27" s="6" t="s">
        <v>182</v>
      </c>
      <c r="B27" s="7"/>
      <c r="C27" s="7" t="s">
        <v>183</v>
      </c>
      <c r="D27" s="6" t="s">
        <v>184</v>
      </c>
      <c r="E27" s="6" t="s">
        <v>185</v>
      </c>
      <c r="F27" s="6" t="s">
        <v>33</v>
      </c>
      <c r="G27" s="8" t="s">
        <v>57</v>
      </c>
      <c r="H27" s="6">
        <v>386940</v>
      </c>
      <c r="I27" s="9">
        <v>38694</v>
      </c>
      <c r="J27" s="10">
        <v>0.1</v>
      </c>
      <c r="K27" s="8"/>
      <c r="L27" s="6">
        <v>12</v>
      </c>
      <c r="M27" s="6"/>
      <c r="N27" s="8"/>
      <c r="O27" s="14" t="s">
        <v>41</v>
      </c>
      <c r="P27" s="11">
        <v>0.02048</v>
      </c>
      <c r="Q27" s="8" t="s">
        <v>43</v>
      </c>
      <c r="R27" s="8" t="s">
        <v>42</v>
      </c>
      <c r="S27" s="8" t="s">
        <v>187</v>
      </c>
      <c r="T27" s="8" t="s">
        <v>188</v>
      </c>
      <c r="U27" s="8">
        <v>0</v>
      </c>
      <c r="V27" s="8">
        <v>3.35</v>
      </c>
      <c r="W27" s="8">
        <v>42</v>
      </c>
      <c r="X27" s="8">
        <v>0</v>
      </c>
      <c r="Y27" s="9">
        <f t="shared" si="0"/>
      </c>
      <c r="Z27" s="12">
        <f t="shared" si="1"/>
      </c>
      <c r="AA27" s="9">
        <f t="shared" si="2"/>
      </c>
      <c r="AB27" s="12">
        <f t="shared" si="3"/>
        <v>0.07976</v>
      </c>
      <c r="AC27" s="9">
        <f t="shared" si="4"/>
        <v>74.32</v>
      </c>
      <c r="AD27" s="17">
        <f t="shared" si="5"/>
        <v>7924.5312</v>
      </c>
      <c r="AE27" s="18"/>
    </row>
    <row r="28" spans="1:31" s="1" customFormat="1" ht="12.75" customHeight="1">
      <c r="A28" s="6" t="s">
        <v>189</v>
      </c>
      <c r="B28" s="7"/>
      <c r="C28" s="7" t="s">
        <v>190</v>
      </c>
      <c r="D28" s="6" t="s">
        <v>191</v>
      </c>
      <c r="E28" s="6" t="s">
        <v>192</v>
      </c>
      <c r="F28" s="6" t="s">
        <v>193</v>
      </c>
      <c r="G28" s="8" t="s">
        <v>194</v>
      </c>
      <c r="H28" s="6">
        <v>47250</v>
      </c>
      <c r="I28" s="9">
        <v>167522.5125</v>
      </c>
      <c r="J28" s="10">
        <v>3.54545</v>
      </c>
      <c r="K28" s="8"/>
      <c r="L28" s="6">
        <v>12</v>
      </c>
      <c r="M28" s="6"/>
      <c r="N28" s="8"/>
      <c r="O28" s="14" t="s">
        <v>35</v>
      </c>
      <c r="P28" s="11">
        <v>2.05</v>
      </c>
      <c r="Q28" s="8" t="s">
        <v>43</v>
      </c>
      <c r="R28" s="8" t="s">
        <v>74</v>
      </c>
      <c r="S28" s="8" t="s">
        <v>195</v>
      </c>
      <c r="T28" s="8" t="s">
        <v>196</v>
      </c>
      <c r="U28" s="8">
        <v>0</v>
      </c>
      <c r="V28" s="8">
        <v>10.27</v>
      </c>
      <c r="W28" s="8">
        <v>5</v>
      </c>
      <c r="X28" s="8">
        <v>0</v>
      </c>
      <c r="Y28" s="9">
        <f t="shared" si="0"/>
      </c>
      <c r="Z28" s="12">
        <f t="shared" si="1"/>
      </c>
      <c r="AA28" s="9">
        <f t="shared" si="2"/>
      </c>
      <c r="AB28" s="12">
        <f t="shared" si="3"/>
        <v>2.054</v>
      </c>
      <c r="AC28" s="9">
        <f t="shared" si="4"/>
        <v>0.18999999999999773</v>
      </c>
      <c r="AD28" s="17">
        <f t="shared" si="5"/>
        <v>96862.49999999999</v>
      </c>
      <c r="AE28" s="18"/>
    </row>
    <row r="29" spans="1:31" s="1" customFormat="1" ht="12.75" customHeight="1">
      <c r="A29" s="6" t="s">
        <v>197</v>
      </c>
      <c r="B29" s="7"/>
      <c r="C29" s="7" t="s">
        <v>198</v>
      </c>
      <c r="D29" s="6" t="s">
        <v>199</v>
      </c>
      <c r="E29" s="6" t="s">
        <v>200</v>
      </c>
      <c r="F29" s="6" t="s">
        <v>201</v>
      </c>
      <c r="G29" s="8" t="s">
        <v>202</v>
      </c>
      <c r="H29" s="6">
        <v>485</v>
      </c>
      <c r="I29" s="9">
        <v>1763.99835</v>
      </c>
      <c r="J29" s="10">
        <v>3.63711</v>
      </c>
      <c r="K29" s="8"/>
      <c r="L29" s="6">
        <v>12</v>
      </c>
      <c r="M29" s="6"/>
      <c r="N29" s="8"/>
      <c r="O29" s="14" t="s">
        <v>35</v>
      </c>
      <c r="P29" s="11">
        <v>3.63711</v>
      </c>
      <c r="Q29" s="8" t="s">
        <v>43</v>
      </c>
      <c r="R29" s="8" t="s">
        <v>203</v>
      </c>
      <c r="S29" s="8" t="s">
        <v>204</v>
      </c>
      <c r="T29" s="8" t="s">
        <v>205</v>
      </c>
      <c r="U29" s="8">
        <v>8</v>
      </c>
      <c r="V29" s="8">
        <v>0</v>
      </c>
      <c r="W29" s="8">
        <v>1</v>
      </c>
      <c r="X29" s="8">
        <v>0</v>
      </c>
      <c r="Y29" s="9">
        <f t="shared" si="0"/>
        <v>7.27</v>
      </c>
      <c r="Z29" s="12">
        <f t="shared" si="1"/>
        <v>7.27</v>
      </c>
      <c r="AA29" s="9">
        <f t="shared" si="2"/>
        <v>49.97</v>
      </c>
      <c r="AB29" s="12">
        <f t="shared" si="3"/>
      </c>
      <c r="AC29" s="9">
        <f t="shared" si="4"/>
      </c>
      <c r="AD29" s="17">
        <f t="shared" si="5"/>
        <v>1763.9983499999998</v>
      </c>
      <c r="AE29" s="18"/>
    </row>
    <row r="30" spans="1:31" s="1" customFormat="1" ht="12.75" customHeight="1">
      <c r="A30" s="6" t="s">
        <v>206</v>
      </c>
      <c r="B30" s="7"/>
      <c r="C30" s="7" t="s">
        <v>207</v>
      </c>
      <c r="D30" s="6" t="s">
        <v>199</v>
      </c>
      <c r="E30" s="6" t="s">
        <v>200</v>
      </c>
      <c r="F30" s="6" t="s">
        <v>201</v>
      </c>
      <c r="G30" s="8" t="s">
        <v>208</v>
      </c>
      <c r="H30" s="6">
        <v>1240</v>
      </c>
      <c r="I30" s="9">
        <v>4509.9916</v>
      </c>
      <c r="J30" s="10">
        <v>3.63709</v>
      </c>
      <c r="K30" s="8"/>
      <c r="L30" s="6">
        <v>12</v>
      </c>
      <c r="M30" s="6"/>
      <c r="N30" s="8"/>
      <c r="O30" s="14" t="s">
        <v>35</v>
      </c>
      <c r="P30" s="11">
        <v>3.63709</v>
      </c>
      <c r="Q30" s="8" t="s">
        <v>43</v>
      </c>
      <c r="R30" s="8" t="s">
        <v>203</v>
      </c>
      <c r="S30" s="8" t="s">
        <v>209</v>
      </c>
      <c r="T30" s="8" t="s">
        <v>210</v>
      </c>
      <c r="U30" s="8">
        <v>8</v>
      </c>
      <c r="V30" s="8">
        <v>0</v>
      </c>
      <c r="W30" s="8">
        <v>1</v>
      </c>
      <c r="X30" s="8">
        <v>0</v>
      </c>
      <c r="Y30" s="9">
        <f t="shared" si="0"/>
        <v>7.27</v>
      </c>
      <c r="Z30" s="12">
        <f t="shared" si="1"/>
        <v>7.27</v>
      </c>
      <c r="AA30" s="9">
        <f t="shared" si="2"/>
        <v>49.97</v>
      </c>
      <c r="AB30" s="12">
        <f t="shared" si="3"/>
      </c>
      <c r="AC30" s="9">
        <f t="shared" si="4"/>
      </c>
      <c r="AD30" s="17">
        <f t="shared" si="5"/>
        <v>4509.9916</v>
      </c>
      <c r="AE30" s="18"/>
    </row>
    <row r="31" spans="1:31" s="1" customFormat="1" ht="12.75" customHeight="1">
      <c r="A31" s="6" t="s">
        <v>211</v>
      </c>
      <c r="B31" s="7"/>
      <c r="C31" s="7" t="s">
        <v>212</v>
      </c>
      <c r="D31" s="6" t="s">
        <v>213</v>
      </c>
      <c r="E31" s="6" t="s">
        <v>214</v>
      </c>
      <c r="F31" s="6" t="s">
        <v>110</v>
      </c>
      <c r="G31" s="8" t="s">
        <v>57</v>
      </c>
      <c r="H31" s="6">
        <v>7120</v>
      </c>
      <c r="I31" s="9">
        <v>2274768.8</v>
      </c>
      <c r="J31" s="10">
        <v>319.49</v>
      </c>
      <c r="K31" s="8"/>
      <c r="L31" s="6">
        <v>12</v>
      </c>
      <c r="M31" s="6"/>
      <c r="N31" s="8"/>
      <c r="O31" s="14" t="s">
        <v>32</v>
      </c>
      <c r="P31" s="11">
        <v>319.49</v>
      </c>
      <c r="Q31" s="8" t="s">
        <v>43</v>
      </c>
      <c r="R31" s="8" t="s">
        <v>215</v>
      </c>
      <c r="S31" s="8" t="s">
        <v>216</v>
      </c>
      <c r="T31" s="8" t="s">
        <v>217</v>
      </c>
      <c r="U31" s="8">
        <v>0</v>
      </c>
      <c r="V31" s="8">
        <v>354</v>
      </c>
      <c r="W31" s="8">
        <v>1</v>
      </c>
      <c r="X31" s="8">
        <v>0</v>
      </c>
      <c r="Y31" s="9">
        <f t="shared" si="0"/>
      </c>
      <c r="Z31" s="12">
        <f t="shared" si="1"/>
      </c>
      <c r="AA31" s="9">
        <f t="shared" si="2"/>
      </c>
      <c r="AB31" s="12">
        <f t="shared" si="3"/>
        <v>354</v>
      </c>
      <c r="AC31" s="9">
        <f t="shared" si="4"/>
        <v>9.75</v>
      </c>
      <c r="AD31" s="17">
        <f t="shared" si="5"/>
        <v>2274768.8000000003</v>
      </c>
      <c r="AE31" s="18"/>
    </row>
    <row r="32" spans="1:31" s="1" customFormat="1" ht="12.75" customHeight="1">
      <c r="A32" s="6" t="s">
        <v>219</v>
      </c>
      <c r="B32" s="7"/>
      <c r="C32" s="7" t="s">
        <v>220</v>
      </c>
      <c r="D32" s="6" t="s">
        <v>221</v>
      </c>
      <c r="E32" s="6" t="s">
        <v>222</v>
      </c>
      <c r="F32" s="6" t="s">
        <v>223</v>
      </c>
      <c r="G32" s="8" t="s">
        <v>224</v>
      </c>
      <c r="H32" s="6">
        <v>1042</v>
      </c>
      <c r="I32" s="9">
        <v>65437.99596</v>
      </c>
      <c r="J32" s="10">
        <v>62.80038</v>
      </c>
      <c r="K32" s="8"/>
      <c r="L32" s="6">
        <v>12</v>
      </c>
      <c r="M32" s="6"/>
      <c r="N32" s="8"/>
      <c r="O32" s="14" t="s">
        <v>32</v>
      </c>
      <c r="P32" s="11">
        <v>62.8</v>
      </c>
      <c r="Q32" s="8" t="s">
        <v>43</v>
      </c>
      <c r="R32" s="8" t="s">
        <v>136</v>
      </c>
      <c r="S32" s="8" t="s">
        <v>225</v>
      </c>
      <c r="T32" s="8" t="s">
        <v>226</v>
      </c>
      <c r="U32" s="8">
        <v>414.49</v>
      </c>
      <c r="V32" s="8">
        <v>0</v>
      </c>
      <c r="W32" s="8">
        <v>3</v>
      </c>
      <c r="X32" s="8">
        <v>0</v>
      </c>
      <c r="Y32" s="9">
        <f t="shared" si="0"/>
        <v>376.81</v>
      </c>
      <c r="Z32" s="12">
        <f t="shared" si="1"/>
        <v>125.60333</v>
      </c>
      <c r="AA32" s="9">
        <f t="shared" si="2"/>
        <v>50</v>
      </c>
      <c r="AB32" s="12">
        <f t="shared" si="3"/>
      </c>
      <c r="AC32" s="9">
        <f t="shared" si="4"/>
      </c>
      <c r="AD32" s="17">
        <f t="shared" si="5"/>
        <v>65437.6</v>
      </c>
      <c r="AE32" s="18"/>
    </row>
    <row r="33" spans="1:31" s="1" customFormat="1" ht="12.75" customHeight="1">
      <c r="A33" s="6" t="s">
        <v>227</v>
      </c>
      <c r="B33" s="7"/>
      <c r="C33" s="7" t="s">
        <v>228</v>
      </c>
      <c r="D33" s="6" t="s">
        <v>229</v>
      </c>
      <c r="E33" s="6" t="s">
        <v>230</v>
      </c>
      <c r="F33" s="6" t="s">
        <v>231</v>
      </c>
      <c r="G33" s="8" t="s">
        <v>232</v>
      </c>
      <c r="H33" s="6">
        <v>5</v>
      </c>
      <c r="I33" s="9">
        <v>11.2</v>
      </c>
      <c r="J33" s="10">
        <v>2.24</v>
      </c>
      <c r="K33" s="8"/>
      <c r="L33" s="6">
        <v>12</v>
      </c>
      <c r="M33" s="6"/>
      <c r="N33" s="8"/>
      <c r="O33" s="14" t="s">
        <v>41</v>
      </c>
      <c r="P33" s="11">
        <v>1.0789</v>
      </c>
      <c r="Q33" s="8" t="s">
        <v>43</v>
      </c>
      <c r="R33" s="8" t="s">
        <v>117</v>
      </c>
      <c r="S33" s="8" t="s">
        <v>233</v>
      </c>
      <c r="T33" s="8" t="s">
        <v>234</v>
      </c>
      <c r="U33" s="8">
        <v>2.58</v>
      </c>
      <c r="V33" s="8">
        <v>0</v>
      </c>
      <c r="W33" s="8">
        <v>1</v>
      </c>
      <c r="X33" s="8">
        <v>0</v>
      </c>
      <c r="Y33" s="9">
        <f t="shared" si="0"/>
        <v>2.35</v>
      </c>
      <c r="Z33" s="12">
        <f t="shared" si="1"/>
        <v>2.35</v>
      </c>
      <c r="AA33" s="9">
        <f t="shared" si="2"/>
        <v>54.09</v>
      </c>
      <c r="AB33" s="12">
        <f t="shared" si="3"/>
      </c>
      <c r="AC33" s="9">
        <f t="shared" si="4"/>
      </c>
      <c r="AD33" s="17">
        <f t="shared" si="5"/>
        <v>5.3945</v>
      </c>
      <c r="AE33" s="18"/>
    </row>
    <row r="34" spans="1:31" s="1" customFormat="1" ht="25.5" customHeight="1">
      <c r="A34" s="6" t="s">
        <v>236</v>
      </c>
      <c r="B34" s="7"/>
      <c r="C34" s="7" t="s">
        <v>237</v>
      </c>
      <c r="D34" s="6" t="s">
        <v>238</v>
      </c>
      <c r="E34" s="6" t="s">
        <v>239</v>
      </c>
      <c r="F34" s="6" t="s">
        <v>240</v>
      </c>
      <c r="G34" s="8" t="s">
        <v>241</v>
      </c>
      <c r="H34" s="6">
        <v>3442450</v>
      </c>
      <c r="I34" s="9">
        <v>52187.542</v>
      </c>
      <c r="J34" s="10">
        <v>0.01516</v>
      </c>
      <c r="K34" s="8" t="s">
        <v>242</v>
      </c>
      <c r="L34" s="6">
        <v>12</v>
      </c>
      <c r="M34" s="6"/>
      <c r="N34" s="8"/>
      <c r="O34" s="14" t="s">
        <v>32</v>
      </c>
      <c r="P34" s="11">
        <v>0.00733</v>
      </c>
      <c r="Q34" s="8" t="s">
        <v>43</v>
      </c>
      <c r="R34" s="8" t="s">
        <v>243</v>
      </c>
      <c r="S34" s="8" t="s">
        <v>244</v>
      </c>
      <c r="T34" s="8" t="s">
        <v>245</v>
      </c>
      <c r="U34" s="8">
        <v>4</v>
      </c>
      <c r="V34" s="8">
        <v>0</v>
      </c>
      <c r="W34" s="8">
        <v>1</v>
      </c>
      <c r="X34" s="8">
        <v>120</v>
      </c>
      <c r="Y34" s="9">
        <f t="shared" si="0"/>
        <v>3.64</v>
      </c>
      <c r="Z34" s="12">
        <f t="shared" si="1"/>
        <v>0.03033</v>
      </c>
      <c r="AA34" s="9">
        <f t="shared" si="2"/>
        <v>75.83</v>
      </c>
      <c r="AB34" s="12">
        <f t="shared" si="3"/>
      </c>
      <c r="AC34" s="9">
        <f t="shared" si="4"/>
      </c>
      <c r="AD34" s="17">
        <f t="shared" si="5"/>
        <v>25233.158499999998</v>
      </c>
      <c r="AE34" s="18"/>
    </row>
    <row r="35" spans="1:31" s="1" customFormat="1" ht="25.5" customHeight="1">
      <c r="A35" s="6" t="s">
        <v>247</v>
      </c>
      <c r="B35" s="7"/>
      <c r="C35" s="7" t="s">
        <v>248</v>
      </c>
      <c r="D35" s="6" t="s">
        <v>249</v>
      </c>
      <c r="E35" s="6" t="s">
        <v>250</v>
      </c>
      <c r="F35" s="6" t="s">
        <v>251</v>
      </c>
      <c r="G35" s="8" t="s">
        <v>252</v>
      </c>
      <c r="H35" s="6">
        <v>4</v>
      </c>
      <c r="I35" s="9">
        <v>31</v>
      </c>
      <c r="J35" s="10">
        <v>7.75</v>
      </c>
      <c r="K35" s="8"/>
      <c r="L35" s="6">
        <v>12</v>
      </c>
      <c r="M35" s="6"/>
      <c r="N35" s="8"/>
      <c r="O35" s="14" t="s">
        <v>58</v>
      </c>
      <c r="P35" s="11">
        <v>7.68</v>
      </c>
      <c r="Q35" s="8" t="s">
        <v>43</v>
      </c>
      <c r="R35" s="8" t="s">
        <v>253</v>
      </c>
      <c r="S35" s="8" t="s">
        <v>254</v>
      </c>
      <c r="T35" s="8" t="s">
        <v>255</v>
      </c>
      <c r="U35" s="8">
        <v>16.9</v>
      </c>
      <c r="V35" s="8">
        <v>0</v>
      </c>
      <c r="W35" s="8">
        <v>1</v>
      </c>
      <c r="X35" s="8">
        <v>0</v>
      </c>
      <c r="Y35" s="9">
        <f t="shared" si="0"/>
        <v>15.36</v>
      </c>
      <c r="Z35" s="12">
        <f t="shared" si="1"/>
        <v>15.36</v>
      </c>
      <c r="AA35" s="9">
        <f t="shared" si="2"/>
        <v>50</v>
      </c>
      <c r="AB35" s="12">
        <f t="shared" si="3"/>
      </c>
      <c r="AC35" s="9">
        <f t="shared" si="4"/>
      </c>
      <c r="AD35" s="17">
        <f t="shared" si="5"/>
        <v>30.72</v>
      </c>
      <c r="AE35" s="18"/>
    </row>
    <row r="36" spans="1:31" s="1" customFormat="1" ht="25.5" customHeight="1">
      <c r="A36" s="6" t="s">
        <v>256</v>
      </c>
      <c r="B36" s="7"/>
      <c r="C36" s="7" t="s">
        <v>257</v>
      </c>
      <c r="D36" s="6" t="s">
        <v>249</v>
      </c>
      <c r="E36" s="6" t="s">
        <v>250</v>
      </c>
      <c r="F36" s="6" t="s">
        <v>258</v>
      </c>
      <c r="G36" s="8" t="s">
        <v>259</v>
      </c>
      <c r="H36" s="6">
        <v>40</v>
      </c>
      <c r="I36" s="9">
        <v>286</v>
      </c>
      <c r="J36" s="10">
        <v>7.15</v>
      </c>
      <c r="K36" s="8"/>
      <c r="L36" s="6">
        <v>12</v>
      </c>
      <c r="M36" s="6"/>
      <c r="N36" s="8"/>
      <c r="O36" s="14" t="s">
        <v>58</v>
      </c>
      <c r="P36" s="11">
        <v>7.14</v>
      </c>
      <c r="Q36" s="8" t="s">
        <v>43</v>
      </c>
      <c r="R36" s="8" t="s">
        <v>253</v>
      </c>
      <c r="S36" s="8" t="s">
        <v>260</v>
      </c>
      <c r="T36" s="8" t="s">
        <v>261</v>
      </c>
      <c r="U36" s="8">
        <v>15.7</v>
      </c>
      <c r="V36" s="8">
        <v>0</v>
      </c>
      <c r="W36" s="8">
        <v>1</v>
      </c>
      <c r="X36" s="8">
        <v>0</v>
      </c>
      <c r="Y36" s="9">
        <f t="shared" si="0"/>
        <v>14.27</v>
      </c>
      <c r="Z36" s="12">
        <f t="shared" si="1"/>
        <v>14.27</v>
      </c>
      <c r="AA36" s="9">
        <f t="shared" si="2"/>
        <v>49.96</v>
      </c>
      <c r="AB36" s="12">
        <f t="shared" si="3"/>
      </c>
      <c r="AC36" s="9">
        <f t="shared" si="4"/>
      </c>
      <c r="AD36" s="17">
        <f t="shared" si="5"/>
        <v>285.59999999999997</v>
      </c>
      <c r="AE36" s="18"/>
    </row>
    <row r="37" spans="1:31" s="1" customFormat="1" ht="12.75" customHeight="1">
      <c r="A37" s="6" t="s">
        <v>262</v>
      </c>
      <c r="B37" s="7"/>
      <c r="C37" s="7" t="s">
        <v>263</v>
      </c>
      <c r="D37" s="6" t="s">
        <v>264</v>
      </c>
      <c r="E37" s="6" t="s">
        <v>265</v>
      </c>
      <c r="F37" s="6" t="s">
        <v>266</v>
      </c>
      <c r="G37" s="8" t="s">
        <v>267</v>
      </c>
      <c r="H37" s="6">
        <v>45</v>
      </c>
      <c r="I37" s="9">
        <v>251.55</v>
      </c>
      <c r="J37" s="10">
        <v>5.59</v>
      </c>
      <c r="K37" s="8"/>
      <c r="L37" s="6">
        <v>12</v>
      </c>
      <c r="M37" s="6"/>
      <c r="N37" s="8"/>
      <c r="O37" s="14" t="s">
        <v>58</v>
      </c>
      <c r="P37" s="11">
        <v>5.59</v>
      </c>
      <c r="Q37" s="8" t="s">
        <v>43</v>
      </c>
      <c r="R37" s="8" t="s">
        <v>253</v>
      </c>
      <c r="S37" s="8" t="s">
        <v>268</v>
      </c>
      <c r="T37" s="8" t="s">
        <v>269</v>
      </c>
      <c r="U37" s="8">
        <v>12.3</v>
      </c>
      <c r="V37" s="8">
        <v>0</v>
      </c>
      <c r="W37" s="8">
        <v>1</v>
      </c>
      <c r="X37" s="8">
        <v>0</v>
      </c>
      <c r="Y37" s="9">
        <f t="shared" si="0"/>
        <v>11.18</v>
      </c>
      <c r="Z37" s="12">
        <f t="shared" si="1"/>
        <v>11.18</v>
      </c>
      <c r="AA37" s="9">
        <f t="shared" si="2"/>
        <v>50</v>
      </c>
      <c r="AB37" s="12">
        <f t="shared" si="3"/>
      </c>
      <c r="AC37" s="9">
        <f t="shared" si="4"/>
      </c>
      <c r="AD37" s="17">
        <f t="shared" si="5"/>
        <v>251.54999999999998</v>
      </c>
      <c r="AE37" s="18"/>
    </row>
    <row r="38" spans="1:31" s="1" customFormat="1" ht="12.75" customHeight="1">
      <c r="A38" s="6" t="s">
        <v>270</v>
      </c>
      <c r="B38" s="7"/>
      <c r="C38" s="7" t="s">
        <v>271</v>
      </c>
      <c r="D38" s="6" t="s">
        <v>264</v>
      </c>
      <c r="E38" s="6" t="s">
        <v>265</v>
      </c>
      <c r="F38" s="6" t="s">
        <v>258</v>
      </c>
      <c r="G38" s="8" t="s">
        <v>267</v>
      </c>
      <c r="H38" s="6">
        <v>2700</v>
      </c>
      <c r="I38" s="9">
        <v>17064</v>
      </c>
      <c r="J38" s="10">
        <v>6.32</v>
      </c>
      <c r="K38" s="8"/>
      <c r="L38" s="6">
        <v>12</v>
      </c>
      <c r="M38" s="6"/>
      <c r="N38" s="8"/>
      <c r="O38" s="14" t="s">
        <v>58</v>
      </c>
      <c r="P38" s="11">
        <v>6.32</v>
      </c>
      <c r="Q38" s="8" t="s">
        <v>43</v>
      </c>
      <c r="R38" s="8" t="s">
        <v>253</v>
      </c>
      <c r="S38" s="8" t="s">
        <v>272</v>
      </c>
      <c r="T38" s="8" t="s">
        <v>273</v>
      </c>
      <c r="U38" s="8">
        <v>13.9</v>
      </c>
      <c r="V38" s="8">
        <v>0</v>
      </c>
      <c r="W38" s="8">
        <v>1</v>
      </c>
      <c r="X38" s="8">
        <v>0</v>
      </c>
      <c r="Y38" s="9">
        <f t="shared" si="0"/>
        <v>12.64</v>
      </c>
      <c r="Z38" s="12">
        <f t="shared" si="1"/>
        <v>12.64</v>
      </c>
      <c r="AA38" s="9">
        <f t="shared" si="2"/>
        <v>50</v>
      </c>
      <c r="AB38" s="12">
        <f t="shared" si="3"/>
      </c>
      <c r="AC38" s="9">
        <f t="shared" si="4"/>
      </c>
      <c r="AD38" s="17">
        <f t="shared" si="5"/>
        <v>17064</v>
      </c>
      <c r="AE38" s="18"/>
    </row>
    <row r="39" spans="1:31" s="1" customFormat="1" ht="25.5" customHeight="1">
      <c r="A39" s="6" t="s">
        <v>274</v>
      </c>
      <c r="B39" s="7"/>
      <c r="C39" s="7" t="s">
        <v>275</v>
      </c>
      <c r="D39" s="6" t="s">
        <v>276</v>
      </c>
      <c r="E39" s="6" t="s">
        <v>277</v>
      </c>
      <c r="F39" s="6" t="s">
        <v>278</v>
      </c>
      <c r="G39" s="8" t="s">
        <v>279</v>
      </c>
      <c r="H39" s="6">
        <v>5494</v>
      </c>
      <c r="I39" s="9">
        <v>4509.8861512</v>
      </c>
      <c r="J39" s="10">
        <v>0.8208748</v>
      </c>
      <c r="K39" s="8"/>
      <c r="L39" s="6">
        <v>12</v>
      </c>
      <c r="M39" s="6"/>
      <c r="N39" s="8"/>
      <c r="O39" s="14" t="s">
        <v>58</v>
      </c>
      <c r="P39" s="11">
        <v>0.70606</v>
      </c>
      <c r="Q39" s="8" t="s">
        <v>43</v>
      </c>
      <c r="R39" s="8" t="s">
        <v>136</v>
      </c>
      <c r="S39" s="8" t="s">
        <v>280</v>
      </c>
      <c r="T39" s="8" t="s">
        <v>281</v>
      </c>
      <c r="U39" s="8">
        <v>4.66</v>
      </c>
      <c r="V39" s="8">
        <v>0</v>
      </c>
      <c r="W39" s="8">
        <v>3</v>
      </c>
      <c r="X39" s="8">
        <v>0</v>
      </c>
      <c r="Y39" s="9">
        <f t="shared" si="0"/>
        <v>4.24</v>
      </c>
      <c r="Z39" s="12">
        <f t="shared" si="1"/>
        <v>1.41333</v>
      </c>
      <c r="AA39" s="9">
        <f t="shared" si="2"/>
        <v>50.04</v>
      </c>
      <c r="AB39" s="12">
        <f t="shared" si="3"/>
      </c>
      <c r="AC39" s="9">
        <f t="shared" si="4"/>
      </c>
      <c r="AD39" s="17">
        <f t="shared" si="5"/>
        <v>3879.09364</v>
      </c>
      <c r="AE39" s="18"/>
    </row>
    <row r="40" spans="1:31" s="1" customFormat="1" ht="12.75" customHeight="1">
      <c r="A40" s="6" t="s">
        <v>282</v>
      </c>
      <c r="B40" s="7"/>
      <c r="C40" s="7" t="s">
        <v>283</v>
      </c>
      <c r="D40" s="6" t="s">
        <v>284</v>
      </c>
      <c r="E40" s="6" t="s">
        <v>285</v>
      </c>
      <c r="F40" s="6" t="s">
        <v>286</v>
      </c>
      <c r="G40" s="8" t="s">
        <v>287</v>
      </c>
      <c r="H40" s="6">
        <v>125</v>
      </c>
      <c r="I40" s="9">
        <v>1872</v>
      </c>
      <c r="J40" s="10">
        <v>14.976</v>
      </c>
      <c r="K40" s="8"/>
      <c r="L40" s="6">
        <v>12</v>
      </c>
      <c r="M40" s="6"/>
      <c r="N40" s="8"/>
      <c r="O40" s="14" t="s">
        <v>35</v>
      </c>
      <c r="P40" s="11">
        <v>12.22</v>
      </c>
      <c r="Q40" s="8" t="s">
        <v>43</v>
      </c>
      <c r="R40" s="8" t="s">
        <v>203</v>
      </c>
      <c r="S40" s="8" t="s">
        <v>288</v>
      </c>
      <c r="T40" s="8" t="s">
        <v>289</v>
      </c>
      <c r="U40" s="8">
        <v>0</v>
      </c>
      <c r="V40" s="8">
        <v>18.52</v>
      </c>
      <c r="W40" s="8">
        <v>1</v>
      </c>
      <c r="X40" s="8">
        <v>0</v>
      </c>
      <c r="Y40" s="9">
        <f t="shared" si="0"/>
      </c>
      <c r="Z40" s="12">
        <f t="shared" si="1"/>
      </c>
      <c r="AA40" s="9">
        <f t="shared" si="2"/>
      </c>
      <c r="AB40" s="12">
        <f t="shared" si="3"/>
        <v>18.52</v>
      </c>
      <c r="AC40" s="9">
        <f t="shared" si="4"/>
        <v>34.019999999999996</v>
      </c>
      <c r="AD40" s="17">
        <f t="shared" si="5"/>
        <v>1527.5</v>
      </c>
      <c r="AE40" s="18"/>
    </row>
    <row r="41" spans="1:31" s="1" customFormat="1" ht="38.25" customHeight="1">
      <c r="A41" s="6" t="s">
        <v>292</v>
      </c>
      <c r="B41" s="7"/>
      <c r="C41" s="7" t="s">
        <v>293</v>
      </c>
      <c r="D41" s="6" t="s">
        <v>294</v>
      </c>
      <c r="E41" s="6" t="s">
        <v>295</v>
      </c>
      <c r="F41" s="6" t="s">
        <v>87</v>
      </c>
      <c r="G41" s="8" t="s">
        <v>296</v>
      </c>
      <c r="H41" s="6">
        <v>104728</v>
      </c>
      <c r="I41" s="9">
        <v>4133745.81805714</v>
      </c>
      <c r="J41" s="10">
        <v>39.4712571428571</v>
      </c>
      <c r="K41" s="8"/>
      <c r="L41" s="6">
        <v>12</v>
      </c>
      <c r="M41" s="6"/>
      <c r="N41" s="8"/>
      <c r="O41" s="14" t="s">
        <v>35</v>
      </c>
      <c r="P41" s="11">
        <v>39.47089</v>
      </c>
      <c r="Q41" s="8" t="s">
        <v>43</v>
      </c>
      <c r="R41" s="8" t="s">
        <v>297</v>
      </c>
      <c r="S41" s="8" t="s">
        <v>298</v>
      </c>
      <c r="T41" s="8" t="s">
        <v>299</v>
      </c>
      <c r="U41" s="8">
        <v>0</v>
      </c>
      <c r="V41" s="8">
        <v>2210.37</v>
      </c>
      <c r="W41" s="8">
        <v>56</v>
      </c>
      <c r="X41" s="8">
        <v>0</v>
      </c>
      <c r="Y41" s="9">
        <f aca="true" t="shared" si="6" ref="Y41:Y73">IF(U41&gt;0,ROUND(U41*100/110,2),"")</f>
      </c>
      <c r="Z41" s="12">
        <f aca="true" t="shared" si="7" ref="Z41:Z73">IF(W41*U41&gt;0,ROUND(Y41/IF(X41&gt;0,X41,W41)/IF(X41&gt;0,W41,1),5),Y41)</f>
      </c>
      <c r="AA41" s="9">
        <f aca="true" t="shared" si="8" ref="AA41:AA73">IF(W41*U41&gt;0,100-ROUND(P41/Z41*100,2),"")</f>
      </c>
      <c r="AB41" s="12">
        <f aca="true" t="shared" si="9" ref="AB41:AB73">IF(W41*V41&gt;0,ROUND(V41/IF(X41&gt;0,X41,W41)/IF(X41&gt;0,W41,1),5),"")</f>
        <v>39.47089</v>
      </c>
      <c r="AC41" s="9">
        <f aca="true" t="shared" si="10" ref="AC41:AC73">IF(W41*V41&gt;0,100-ROUND(P41/AB41*100,2),"")</f>
        <v>0</v>
      </c>
      <c r="AD41" s="17">
        <f aca="true" t="shared" si="11" ref="AD41:AD73">IF(ISNUMBER(H41),IF(P41&gt;0,P41*H41,""),"")</f>
        <v>4133707.3679199996</v>
      </c>
      <c r="AE41" s="18"/>
    </row>
    <row r="42" spans="1:31" s="1" customFormat="1" ht="38.25" customHeight="1">
      <c r="A42" s="6" t="s">
        <v>300</v>
      </c>
      <c r="B42" s="7"/>
      <c r="C42" s="7" t="s">
        <v>301</v>
      </c>
      <c r="D42" s="6" t="s">
        <v>294</v>
      </c>
      <c r="E42" s="6" t="s">
        <v>295</v>
      </c>
      <c r="F42" s="6" t="s">
        <v>87</v>
      </c>
      <c r="G42" s="8" t="s">
        <v>302</v>
      </c>
      <c r="H42" s="6">
        <v>168</v>
      </c>
      <c r="I42" s="9">
        <v>1993.275</v>
      </c>
      <c r="J42" s="10">
        <v>11.8647321428571</v>
      </c>
      <c r="K42" s="8"/>
      <c r="L42" s="6">
        <v>12</v>
      </c>
      <c r="M42" s="6"/>
      <c r="N42" s="8"/>
      <c r="O42" s="14" t="s">
        <v>35</v>
      </c>
      <c r="P42" s="11">
        <v>11.44928</v>
      </c>
      <c r="Q42" s="8" t="s">
        <v>43</v>
      </c>
      <c r="R42" s="8" t="s">
        <v>297</v>
      </c>
      <c r="S42" s="8" t="s">
        <v>303</v>
      </c>
      <c r="T42" s="8" t="s">
        <v>304</v>
      </c>
      <c r="U42" s="8">
        <v>0</v>
      </c>
      <c r="V42" s="8">
        <v>641.16</v>
      </c>
      <c r="W42" s="8">
        <v>56</v>
      </c>
      <c r="X42" s="8">
        <v>0</v>
      </c>
      <c r="Y42" s="9">
        <f t="shared" si="6"/>
      </c>
      <c r="Z42" s="12">
        <f t="shared" si="7"/>
      </c>
      <c r="AA42" s="9">
        <f t="shared" si="8"/>
      </c>
      <c r="AB42" s="12">
        <f t="shared" si="9"/>
        <v>11.44929</v>
      </c>
      <c r="AC42" s="9">
        <f t="shared" si="10"/>
        <v>0</v>
      </c>
      <c r="AD42" s="17">
        <f t="shared" si="11"/>
        <v>1923.47904</v>
      </c>
      <c r="AE42" s="18"/>
    </row>
    <row r="43" spans="1:31" s="1" customFormat="1" ht="38.25" customHeight="1">
      <c r="A43" s="6" t="s">
        <v>305</v>
      </c>
      <c r="B43" s="7"/>
      <c r="C43" s="7" t="s">
        <v>306</v>
      </c>
      <c r="D43" s="6" t="s">
        <v>294</v>
      </c>
      <c r="E43" s="6" t="s">
        <v>295</v>
      </c>
      <c r="F43" s="6" t="s">
        <v>87</v>
      </c>
      <c r="G43" s="8" t="s">
        <v>307</v>
      </c>
      <c r="H43" s="6">
        <v>28452</v>
      </c>
      <c r="I43" s="9">
        <v>1085867.40455357</v>
      </c>
      <c r="J43" s="10">
        <v>38.1648883928571</v>
      </c>
      <c r="K43" s="8"/>
      <c r="L43" s="6">
        <v>12</v>
      </c>
      <c r="M43" s="6"/>
      <c r="N43" s="8"/>
      <c r="O43" s="14" t="s">
        <v>35</v>
      </c>
      <c r="P43" s="11">
        <v>38.16446</v>
      </c>
      <c r="Q43" s="8" t="s">
        <v>43</v>
      </c>
      <c r="R43" s="8" t="s">
        <v>297</v>
      </c>
      <c r="S43" s="8" t="s">
        <v>308</v>
      </c>
      <c r="T43" s="8" t="s">
        <v>309</v>
      </c>
      <c r="U43" s="8">
        <v>0</v>
      </c>
      <c r="V43" s="8">
        <v>2137.21</v>
      </c>
      <c r="W43" s="8">
        <v>56</v>
      </c>
      <c r="X43" s="8">
        <v>0</v>
      </c>
      <c r="Y43" s="9">
        <f t="shared" si="6"/>
      </c>
      <c r="Z43" s="12">
        <f t="shared" si="7"/>
      </c>
      <c r="AA43" s="9">
        <f t="shared" si="8"/>
      </c>
      <c r="AB43" s="12">
        <f t="shared" si="9"/>
        <v>38.16446</v>
      </c>
      <c r="AC43" s="9">
        <f t="shared" si="10"/>
        <v>0</v>
      </c>
      <c r="AD43" s="17">
        <f t="shared" si="11"/>
        <v>1085855.2159199999</v>
      </c>
      <c r="AE43" s="18"/>
    </row>
    <row r="44" spans="1:31" s="1" customFormat="1" ht="12.75" customHeight="1">
      <c r="A44" s="6" t="s">
        <v>310</v>
      </c>
      <c r="B44" s="7"/>
      <c r="C44" s="7" t="s">
        <v>311</v>
      </c>
      <c r="D44" s="6" t="s">
        <v>312</v>
      </c>
      <c r="E44" s="6" t="s">
        <v>313</v>
      </c>
      <c r="F44" s="6" t="s">
        <v>314</v>
      </c>
      <c r="G44" s="8" t="s">
        <v>315</v>
      </c>
      <c r="H44" s="6">
        <v>10</v>
      </c>
      <c r="I44" s="9">
        <v>80.2</v>
      </c>
      <c r="J44" s="10">
        <v>8.02</v>
      </c>
      <c r="K44" s="8"/>
      <c r="L44" s="6">
        <v>12</v>
      </c>
      <c r="M44" s="6"/>
      <c r="N44" s="8"/>
      <c r="O44" s="14" t="s">
        <v>32</v>
      </c>
      <c r="P44" s="11">
        <v>6.02</v>
      </c>
      <c r="Q44" s="8" t="s">
        <v>43</v>
      </c>
      <c r="R44" s="8" t="s">
        <v>316</v>
      </c>
      <c r="S44" s="8" t="s">
        <v>317</v>
      </c>
      <c r="T44" s="8" t="s">
        <v>318</v>
      </c>
      <c r="U44" s="8">
        <v>0</v>
      </c>
      <c r="V44" s="8">
        <v>8.02</v>
      </c>
      <c r="W44" s="8">
        <v>1</v>
      </c>
      <c r="X44" s="8">
        <v>0</v>
      </c>
      <c r="Y44" s="9">
        <f t="shared" si="6"/>
      </c>
      <c r="Z44" s="12">
        <f t="shared" si="7"/>
      </c>
      <c r="AA44" s="9">
        <f t="shared" si="8"/>
      </c>
      <c r="AB44" s="12">
        <f t="shared" si="9"/>
        <v>8.02</v>
      </c>
      <c r="AC44" s="9">
        <f t="shared" si="10"/>
        <v>24.939999999999998</v>
      </c>
      <c r="AD44" s="17">
        <f t="shared" si="11"/>
        <v>60.199999999999996</v>
      </c>
      <c r="AE44" s="18"/>
    </row>
    <row r="45" spans="1:31" s="1" customFormat="1" ht="12.75" customHeight="1">
      <c r="A45" s="6" t="s">
        <v>320</v>
      </c>
      <c r="B45" s="7"/>
      <c r="C45" s="7" t="s">
        <v>321</v>
      </c>
      <c r="D45" s="6" t="s">
        <v>322</v>
      </c>
      <c r="E45" s="6" t="s">
        <v>323</v>
      </c>
      <c r="F45" s="6" t="s">
        <v>324</v>
      </c>
      <c r="G45" s="8" t="s">
        <v>325</v>
      </c>
      <c r="H45" s="6">
        <v>1600</v>
      </c>
      <c r="I45" s="9">
        <v>173.090909090909</v>
      </c>
      <c r="J45" s="10">
        <v>0.108181818181818</v>
      </c>
      <c r="K45" s="8"/>
      <c r="L45" s="6">
        <v>12</v>
      </c>
      <c r="M45" s="6"/>
      <c r="N45" s="8"/>
      <c r="O45" s="14" t="s">
        <v>35</v>
      </c>
      <c r="P45" s="11">
        <v>0.09197</v>
      </c>
      <c r="Q45" s="8" t="s">
        <v>43</v>
      </c>
      <c r="R45" s="8" t="s">
        <v>44</v>
      </c>
      <c r="S45" s="8" t="s">
        <v>327</v>
      </c>
      <c r="T45" s="8" t="s">
        <v>328</v>
      </c>
      <c r="U45" s="8">
        <v>6.07</v>
      </c>
      <c r="V45" s="8">
        <v>0</v>
      </c>
      <c r="W45" s="8">
        <v>30</v>
      </c>
      <c r="X45" s="8">
        <v>0</v>
      </c>
      <c r="Y45" s="9">
        <f t="shared" si="6"/>
        <v>5.52</v>
      </c>
      <c r="Z45" s="12">
        <f t="shared" si="7"/>
        <v>0.184</v>
      </c>
      <c r="AA45" s="9">
        <f t="shared" si="8"/>
        <v>50.02</v>
      </c>
      <c r="AB45" s="12">
        <f t="shared" si="9"/>
      </c>
      <c r="AC45" s="9">
        <f t="shared" si="10"/>
      </c>
      <c r="AD45" s="17">
        <f t="shared" si="11"/>
        <v>147.152</v>
      </c>
      <c r="AE45" s="18"/>
    </row>
    <row r="46" spans="1:31" s="1" customFormat="1" ht="12.75" customHeight="1">
      <c r="A46" s="6" t="s">
        <v>329</v>
      </c>
      <c r="B46" s="7"/>
      <c r="C46" s="7" t="s">
        <v>330</v>
      </c>
      <c r="D46" s="6" t="s">
        <v>331</v>
      </c>
      <c r="E46" s="6" t="s">
        <v>332</v>
      </c>
      <c r="F46" s="6" t="s">
        <v>333</v>
      </c>
      <c r="G46" s="8" t="s">
        <v>334</v>
      </c>
      <c r="H46" s="6">
        <v>20</v>
      </c>
      <c r="I46" s="9">
        <v>178.2</v>
      </c>
      <c r="J46" s="10">
        <v>8.91</v>
      </c>
      <c r="K46" s="8"/>
      <c r="L46" s="6">
        <v>12</v>
      </c>
      <c r="M46" s="6"/>
      <c r="N46" s="8"/>
      <c r="O46" s="14" t="s">
        <v>41</v>
      </c>
      <c r="P46" s="11">
        <v>7.5955</v>
      </c>
      <c r="Q46" s="8" t="s">
        <v>43</v>
      </c>
      <c r="R46" s="8" t="s">
        <v>326</v>
      </c>
      <c r="S46" s="8" t="s">
        <v>335</v>
      </c>
      <c r="T46" s="8" t="s">
        <v>336</v>
      </c>
      <c r="U46" s="8">
        <v>0</v>
      </c>
      <c r="V46" s="8">
        <v>8.91</v>
      </c>
      <c r="W46" s="8">
        <v>1</v>
      </c>
      <c r="X46" s="8">
        <v>0</v>
      </c>
      <c r="Y46" s="9">
        <f t="shared" si="6"/>
      </c>
      <c r="Z46" s="12">
        <f t="shared" si="7"/>
      </c>
      <c r="AA46" s="9">
        <f t="shared" si="8"/>
      </c>
      <c r="AB46" s="12">
        <f t="shared" si="9"/>
        <v>8.91</v>
      </c>
      <c r="AC46" s="9">
        <f t="shared" si="10"/>
        <v>14.75</v>
      </c>
      <c r="AD46" s="17">
        <f t="shared" si="11"/>
        <v>151.91</v>
      </c>
      <c r="AE46" s="18"/>
    </row>
    <row r="47" spans="1:31" s="1" customFormat="1" ht="25.5" customHeight="1">
      <c r="A47" s="6" t="s">
        <v>340</v>
      </c>
      <c r="B47" s="7"/>
      <c r="C47" s="7" t="s">
        <v>341</v>
      </c>
      <c r="D47" s="6" t="s">
        <v>342</v>
      </c>
      <c r="E47" s="6" t="s">
        <v>343</v>
      </c>
      <c r="F47" s="6" t="s">
        <v>33</v>
      </c>
      <c r="G47" s="8" t="s">
        <v>344</v>
      </c>
      <c r="H47" s="6">
        <v>62320</v>
      </c>
      <c r="I47" s="9">
        <v>20289.52</v>
      </c>
      <c r="J47" s="10">
        <v>0.32557</v>
      </c>
      <c r="K47" s="8"/>
      <c r="L47" s="6">
        <v>12</v>
      </c>
      <c r="M47" s="6"/>
      <c r="N47" s="8"/>
      <c r="O47" s="14" t="s">
        <v>48</v>
      </c>
      <c r="P47" s="11">
        <v>0.13</v>
      </c>
      <c r="Q47" s="8" t="s">
        <v>43</v>
      </c>
      <c r="R47" s="8" t="s">
        <v>42</v>
      </c>
      <c r="S47" s="8" t="s">
        <v>346</v>
      </c>
      <c r="T47" s="8" t="s">
        <v>347</v>
      </c>
      <c r="U47" s="8">
        <v>6</v>
      </c>
      <c r="V47" s="8">
        <v>0</v>
      </c>
      <c r="W47" s="8">
        <v>10</v>
      </c>
      <c r="X47" s="8">
        <v>0</v>
      </c>
      <c r="Y47" s="9">
        <f t="shared" si="6"/>
        <v>5.45</v>
      </c>
      <c r="Z47" s="12">
        <f t="shared" si="7"/>
        <v>0.545</v>
      </c>
      <c r="AA47" s="9">
        <f t="shared" si="8"/>
        <v>76.15</v>
      </c>
      <c r="AB47" s="12">
        <f t="shared" si="9"/>
      </c>
      <c r="AC47" s="9">
        <f t="shared" si="10"/>
      </c>
      <c r="AD47" s="17">
        <f t="shared" si="11"/>
        <v>8101.6</v>
      </c>
      <c r="AE47" s="18"/>
    </row>
    <row r="48" spans="1:31" s="1" customFormat="1" ht="12.75" customHeight="1">
      <c r="A48" s="6" t="s">
        <v>348</v>
      </c>
      <c r="B48" s="7"/>
      <c r="C48" s="7" t="s">
        <v>349</v>
      </c>
      <c r="D48" s="6" t="s">
        <v>342</v>
      </c>
      <c r="E48" s="6" t="s">
        <v>343</v>
      </c>
      <c r="F48" s="6" t="s">
        <v>350</v>
      </c>
      <c r="G48" s="8" t="s">
        <v>344</v>
      </c>
      <c r="H48" s="6">
        <v>200</v>
      </c>
      <c r="I48" s="9">
        <v>189.08</v>
      </c>
      <c r="J48" s="10">
        <v>0.9454</v>
      </c>
      <c r="K48" s="8"/>
      <c r="L48" s="6">
        <v>12</v>
      </c>
      <c r="M48" s="6"/>
      <c r="N48" s="8"/>
      <c r="O48" s="14" t="s">
        <v>35</v>
      </c>
      <c r="P48" s="11">
        <v>0.37272</v>
      </c>
      <c r="Q48" s="8" t="s">
        <v>43</v>
      </c>
      <c r="R48" s="8" t="s">
        <v>345</v>
      </c>
      <c r="S48" s="8" t="s">
        <v>351</v>
      </c>
      <c r="T48" s="8" t="s">
        <v>352</v>
      </c>
      <c r="U48" s="8">
        <v>8.2</v>
      </c>
      <c r="V48" s="8">
        <v>0</v>
      </c>
      <c r="W48" s="8">
        <v>10</v>
      </c>
      <c r="X48" s="8">
        <v>0</v>
      </c>
      <c r="Y48" s="9">
        <f t="shared" si="6"/>
        <v>7.45</v>
      </c>
      <c r="Z48" s="12">
        <f t="shared" si="7"/>
        <v>0.745</v>
      </c>
      <c r="AA48" s="9">
        <f t="shared" si="8"/>
        <v>49.97</v>
      </c>
      <c r="AB48" s="12">
        <f t="shared" si="9"/>
      </c>
      <c r="AC48" s="9">
        <f t="shared" si="10"/>
      </c>
      <c r="AD48" s="17">
        <f t="shared" si="11"/>
        <v>74.544</v>
      </c>
      <c r="AE48" s="18"/>
    </row>
    <row r="49" spans="1:31" s="1" customFormat="1" ht="25.5" customHeight="1">
      <c r="A49" s="6" t="s">
        <v>353</v>
      </c>
      <c r="B49" s="7"/>
      <c r="C49" s="7" t="s">
        <v>354</v>
      </c>
      <c r="D49" s="6" t="s">
        <v>342</v>
      </c>
      <c r="E49" s="6" t="s">
        <v>355</v>
      </c>
      <c r="F49" s="6" t="s">
        <v>356</v>
      </c>
      <c r="G49" s="8" t="s">
        <v>357</v>
      </c>
      <c r="H49" s="6">
        <v>100</v>
      </c>
      <c r="I49" s="9">
        <v>450</v>
      </c>
      <c r="J49" s="10">
        <v>4.5</v>
      </c>
      <c r="K49" s="8"/>
      <c r="L49" s="6">
        <v>12</v>
      </c>
      <c r="M49" s="6"/>
      <c r="N49" s="8"/>
      <c r="O49" s="14" t="s">
        <v>32</v>
      </c>
      <c r="P49" s="11">
        <v>1.5631</v>
      </c>
      <c r="Q49" s="8" t="s">
        <v>43</v>
      </c>
      <c r="R49" s="8" t="s">
        <v>47</v>
      </c>
      <c r="S49" s="8" t="s">
        <v>358</v>
      </c>
      <c r="T49" s="8" t="s">
        <v>359</v>
      </c>
      <c r="U49" s="8">
        <v>21.95</v>
      </c>
      <c r="V49" s="8">
        <v>0</v>
      </c>
      <c r="W49" s="8">
        <v>6</v>
      </c>
      <c r="X49" s="8">
        <v>0</v>
      </c>
      <c r="Y49" s="9">
        <f t="shared" si="6"/>
        <v>19.95</v>
      </c>
      <c r="Z49" s="12">
        <f t="shared" si="7"/>
        <v>3.325</v>
      </c>
      <c r="AA49" s="9">
        <f t="shared" si="8"/>
        <v>52.99</v>
      </c>
      <c r="AB49" s="12">
        <f t="shared" si="9"/>
      </c>
      <c r="AC49" s="9">
        <f t="shared" si="10"/>
      </c>
      <c r="AD49" s="17">
        <f t="shared" si="11"/>
        <v>156.31</v>
      </c>
      <c r="AE49" s="18"/>
    </row>
    <row r="50" spans="1:31" s="1" customFormat="1" ht="25.5" customHeight="1">
      <c r="A50" s="6" t="s">
        <v>361</v>
      </c>
      <c r="B50" s="7"/>
      <c r="C50" s="7" t="s">
        <v>362</v>
      </c>
      <c r="D50" s="6" t="s">
        <v>363</v>
      </c>
      <c r="E50" s="6" t="s">
        <v>364</v>
      </c>
      <c r="F50" s="6" t="s">
        <v>33</v>
      </c>
      <c r="G50" s="8" t="s">
        <v>365</v>
      </c>
      <c r="H50" s="6">
        <v>12000</v>
      </c>
      <c r="I50" s="9">
        <v>6548.57142857143</v>
      </c>
      <c r="J50" s="10">
        <v>0.545714285714286</v>
      </c>
      <c r="K50" s="8"/>
      <c r="L50" s="6">
        <v>12</v>
      </c>
      <c r="M50" s="6"/>
      <c r="N50" s="8"/>
      <c r="O50" s="14" t="s">
        <v>48</v>
      </c>
      <c r="P50" s="11">
        <v>0.04543</v>
      </c>
      <c r="Q50" s="8" t="s">
        <v>43</v>
      </c>
      <c r="R50" s="8" t="s">
        <v>366</v>
      </c>
      <c r="S50" s="8" t="s">
        <v>367</v>
      </c>
      <c r="T50" s="8" t="s">
        <v>368</v>
      </c>
      <c r="U50" s="8">
        <v>0</v>
      </c>
      <c r="V50" s="8">
        <v>6.29</v>
      </c>
      <c r="W50" s="8">
        <v>28</v>
      </c>
      <c r="X50" s="8">
        <v>0</v>
      </c>
      <c r="Y50" s="9">
        <f t="shared" si="6"/>
      </c>
      <c r="Z50" s="12">
        <f t="shared" si="7"/>
      </c>
      <c r="AA50" s="9">
        <f t="shared" si="8"/>
      </c>
      <c r="AB50" s="12">
        <f t="shared" si="9"/>
        <v>0.22464</v>
      </c>
      <c r="AC50" s="9">
        <f t="shared" si="10"/>
        <v>79.78</v>
      </c>
      <c r="AD50" s="17">
        <f t="shared" si="11"/>
        <v>545.16</v>
      </c>
      <c r="AE50" s="19" t="s">
        <v>1714</v>
      </c>
    </row>
    <row r="51" spans="1:31" s="1" customFormat="1" ht="25.5" customHeight="1">
      <c r="A51" s="6" t="s">
        <v>369</v>
      </c>
      <c r="B51" s="7"/>
      <c r="C51" s="7" t="s">
        <v>370</v>
      </c>
      <c r="D51" s="6" t="s">
        <v>371</v>
      </c>
      <c r="E51" s="6" t="s">
        <v>372</v>
      </c>
      <c r="F51" s="6" t="s">
        <v>33</v>
      </c>
      <c r="G51" s="8" t="s">
        <v>139</v>
      </c>
      <c r="H51" s="6">
        <v>73200</v>
      </c>
      <c r="I51" s="9">
        <v>6701.46</v>
      </c>
      <c r="J51" s="10">
        <v>0.09155</v>
      </c>
      <c r="K51" s="8"/>
      <c r="L51" s="6">
        <v>12</v>
      </c>
      <c r="M51" s="6"/>
      <c r="N51" s="8"/>
      <c r="O51" s="14" t="s">
        <v>35</v>
      </c>
      <c r="P51" s="11">
        <v>0.03845</v>
      </c>
      <c r="Q51" s="8" t="s">
        <v>43</v>
      </c>
      <c r="R51" s="8" t="s">
        <v>44</v>
      </c>
      <c r="S51" s="8" t="s">
        <v>374</v>
      </c>
      <c r="T51" s="8" t="s">
        <v>375</v>
      </c>
      <c r="U51" s="8">
        <v>4.23</v>
      </c>
      <c r="V51" s="8">
        <v>0</v>
      </c>
      <c r="W51" s="8">
        <v>50</v>
      </c>
      <c r="X51" s="8">
        <v>0</v>
      </c>
      <c r="Y51" s="9">
        <f t="shared" si="6"/>
        <v>3.85</v>
      </c>
      <c r="Z51" s="12">
        <f t="shared" si="7"/>
        <v>0.077</v>
      </c>
      <c r="AA51" s="9">
        <f t="shared" si="8"/>
        <v>50.06</v>
      </c>
      <c r="AB51" s="12">
        <f t="shared" si="9"/>
      </c>
      <c r="AC51" s="9">
        <f t="shared" si="10"/>
      </c>
      <c r="AD51" s="17">
        <f t="shared" si="11"/>
        <v>2814.54</v>
      </c>
      <c r="AE51" s="18"/>
    </row>
    <row r="52" spans="1:31" s="1" customFormat="1" ht="25.5" customHeight="1">
      <c r="A52" s="6" t="s">
        <v>376</v>
      </c>
      <c r="B52" s="7"/>
      <c r="C52" s="7" t="s">
        <v>377</v>
      </c>
      <c r="D52" s="6" t="s">
        <v>371</v>
      </c>
      <c r="E52" s="6" t="s">
        <v>372</v>
      </c>
      <c r="F52" s="6" t="s">
        <v>33</v>
      </c>
      <c r="G52" s="8" t="s">
        <v>378</v>
      </c>
      <c r="H52" s="6">
        <v>19900</v>
      </c>
      <c r="I52" s="9">
        <v>1488.52</v>
      </c>
      <c r="J52" s="10">
        <v>0.0748</v>
      </c>
      <c r="K52" s="8"/>
      <c r="L52" s="6">
        <v>12</v>
      </c>
      <c r="M52" s="6"/>
      <c r="N52" s="8"/>
      <c r="O52" s="14" t="s">
        <v>35</v>
      </c>
      <c r="P52" s="11">
        <v>0.0748</v>
      </c>
      <c r="Q52" s="8" t="s">
        <v>43</v>
      </c>
      <c r="R52" s="8" t="s">
        <v>44</v>
      </c>
      <c r="S52" s="8" t="s">
        <v>379</v>
      </c>
      <c r="T52" s="8" t="s">
        <v>380</v>
      </c>
      <c r="U52" s="8">
        <v>3.95</v>
      </c>
      <c r="V52" s="8">
        <v>0</v>
      </c>
      <c r="W52" s="8">
        <v>24</v>
      </c>
      <c r="X52" s="8">
        <v>0</v>
      </c>
      <c r="Y52" s="9">
        <f t="shared" si="6"/>
        <v>3.59</v>
      </c>
      <c r="Z52" s="12">
        <f t="shared" si="7"/>
        <v>0.14958</v>
      </c>
      <c r="AA52" s="9">
        <f t="shared" si="8"/>
        <v>49.99</v>
      </c>
      <c r="AB52" s="12">
        <f t="shared" si="9"/>
      </c>
      <c r="AC52" s="9">
        <f t="shared" si="10"/>
      </c>
      <c r="AD52" s="17">
        <f t="shared" si="11"/>
        <v>1488.5200000000002</v>
      </c>
      <c r="AE52" s="18"/>
    </row>
    <row r="53" spans="1:31" s="1" customFormat="1" ht="25.5" customHeight="1">
      <c r="A53" s="6" t="s">
        <v>381</v>
      </c>
      <c r="B53" s="7"/>
      <c r="C53" s="7" t="s">
        <v>382</v>
      </c>
      <c r="D53" s="6" t="s">
        <v>383</v>
      </c>
      <c r="E53" s="6" t="s">
        <v>384</v>
      </c>
      <c r="F53" s="6" t="s">
        <v>33</v>
      </c>
      <c r="G53" s="8" t="s">
        <v>385</v>
      </c>
      <c r="H53" s="6">
        <v>140700</v>
      </c>
      <c r="I53" s="9">
        <v>5986.14545454545</v>
      </c>
      <c r="J53" s="10">
        <v>0.0425454545454545</v>
      </c>
      <c r="K53" s="8"/>
      <c r="L53" s="6">
        <v>12</v>
      </c>
      <c r="M53" s="6"/>
      <c r="N53" s="8"/>
      <c r="O53" s="14" t="s">
        <v>35</v>
      </c>
      <c r="P53" s="11">
        <v>0.0425</v>
      </c>
      <c r="Q53" s="8" t="s">
        <v>43</v>
      </c>
      <c r="R53" s="8" t="s">
        <v>337</v>
      </c>
      <c r="S53" s="8" t="s">
        <v>386</v>
      </c>
      <c r="T53" s="8" t="s">
        <v>387</v>
      </c>
      <c r="U53" s="8">
        <v>4.68</v>
      </c>
      <c r="V53" s="8">
        <v>0</v>
      </c>
      <c r="W53" s="8">
        <v>50</v>
      </c>
      <c r="X53" s="8">
        <v>0</v>
      </c>
      <c r="Y53" s="9">
        <f t="shared" si="6"/>
        <v>4.25</v>
      </c>
      <c r="Z53" s="12">
        <f t="shared" si="7"/>
        <v>0.085</v>
      </c>
      <c r="AA53" s="9">
        <f t="shared" si="8"/>
        <v>50</v>
      </c>
      <c r="AB53" s="12">
        <f t="shared" si="9"/>
      </c>
      <c r="AC53" s="9">
        <f t="shared" si="10"/>
      </c>
      <c r="AD53" s="17">
        <f t="shared" si="11"/>
        <v>5979.75</v>
      </c>
      <c r="AE53" s="18"/>
    </row>
    <row r="54" spans="1:31" s="1" customFormat="1" ht="25.5" customHeight="1">
      <c r="A54" s="6" t="s">
        <v>388</v>
      </c>
      <c r="B54" s="7"/>
      <c r="C54" s="7" t="s">
        <v>389</v>
      </c>
      <c r="D54" s="6" t="s">
        <v>383</v>
      </c>
      <c r="E54" s="6" t="s">
        <v>384</v>
      </c>
      <c r="F54" s="6" t="s">
        <v>390</v>
      </c>
      <c r="G54" s="8" t="s">
        <v>385</v>
      </c>
      <c r="H54" s="6">
        <v>121180</v>
      </c>
      <c r="I54" s="9">
        <v>7509.48788</v>
      </c>
      <c r="J54" s="10">
        <v>0.06197</v>
      </c>
      <c r="K54" s="8"/>
      <c r="L54" s="6">
        <v>12</v>
      </c>
      <c r="M54" s="6"/>
      <c r="N54" s="8"/>
      <c r="O54" s="14" t="s">
        <v>35</v>
      </c>
      <c r="P54" s="11">
        <v>0.06197</v>
      </c>
      <c r="Q54" s="8" t="s">
        <v>43</v>
      </c>
      <c r="R54" s="8" t="s">
        <v>337</v>
      </c>
      <c r="S54" s="8" t="s">
        <v>391</v>
      </c>
      <c r="T54" s="8" t="s">
        <v>392</v>
      </c>
      <c r="U54" s="8">
        <v>4.09</v>
      </c>
      <c r="V54" s="8">
        <v>0</v>
      </c>
      <c r="W54" s="8">
        <v>30</v>
      </c>
      <c r="X54" s="8">
        <v>0</v>
      </c>
      <c r="Y54" s="9">
        <f t="shared" si="6"/>
        <v>3.72</v>
      </c>
      <c r="Z54" s="12">
        <f t="shared" si="7"/>
        <v>0.124</v>
      </c>
      <c r="AA54" s="9">
        <f t="shared" si="8"/>
        <v>50.02</v>
      </c>
      <c r="AB54" s="12">
        <f t="shared" si="9"/>
      </c>
      <c r="AC54" s="9">
        <f t="shared" si="10"/>
      </c>
      <c r="AD54" s="17">
        <f t="shared" si="11"/>
        <v>7509.5246</v>
      </c>
      <c r="AE54" s="18"/>
    </row>
    <row r="55" spans="1:31" s="1" customFormat="1" ht="25.5" customHeight="1">
      <c r="A55" s="6" t="s">
        <v>393</v>
      </c>
      <c r="B55" s="7"/>
      <c r="C55" s="7" t="s">
        <v>394</v>
      </c>
      <c r="D55" s="6" t="s">
        <v>383</v>
      </c>
      <c r="E55" s="6" t="s">
        <v>384</v>
      </c>
      <c r="F55" s="6" t="s">
        <v>390</v>
      </c>
      <c r="G55" s="8" t="s">
        <v>395</v>
      </c>
      <c r="H55" s="6">
        <v>109480</v>
      </c>
      <c r="I55" s="9">
        <v>10732.3575757576</v>
      </c>
      <c r="J55" s="10">
        <v>0.098030303030303</v>
      </c>
      <c r="K55" s="8"/>
      <c r="L55" s="6">
        <v>12</v>
      </c>
      <c r="M55" s="6"/>
      <c r="N55" s="8"/>
      <c r="O55" s="14" t="s">
        <v>35</v>
      </c>
      <c r="P55" s="11">
        <v>0.098</v>
      </c>
      <c r="Q55" s="8" t="s">
        <v>43</v>
      </c>
      <c r="R55" s="8" t="s">
        <v>337</v>
      </c>
      <c r="S55" s="8" t="s">
        <v>396</v>
      </c>
      <c r="T55" s="8" t="s">
        <v>397</v>
      </c>
      <c r="U55" s="8">
        <v>6.47</v>
      </c>
      <c r="V55" s="8">
        <v>0</v>
      </c>
      <c r="W55" s="8">
        <v>30</v>
      </c>
      <c r="X55" s="8">
        <v>0</v>
      </c>
      <c r="Y55" s="9">
        <f t="shared" si="6"/>
        <v>5.88</v>
      </c>
      <c r="Z55" s="12">
        <f t="shared" si="7"/>
        <v>0.196</v>
      </c>
      <c r="AA55" s="9">
        <f t="shared" si="8"/>
        <v>50</v>
      </c>
      <c r="AB55" s="12">
        <f t="shared" si="9"/>
      </c>
      <c r="AC55" s="9">
        <f t="shared" si="10"/>
      </c>
      <c r="AD55" s="17">
        <f t="shared" si="11"/>
        <v>10729.04</v>
      </c>
      <c r="AE55" s="18"/>
    </row>
    <row r="56" spans="1:31" s="1" customFormat="1" ht="25.5" customHeight="1">
      <c r="A56" s="6" t="s">
        <v>398</v>
      </c>
      <c r="B56" s="7"/>
      <c r="C56" s="7" t="s">
        <v>399</v>
      </c>
      <c r="D56" s="6" t="s">
        <v>235</v>
      </c>
      <c r="E56" s="6" t="s">
        <v>400</v>
      </c>
      <c r="F56" s="6" t="s">
        <v>314</v>
      </c>
      <c r="G56" s="8" t="s">
        <v>401</v>
      </c>
      <c r="H56" s="6">
        <v>2400</v>
      </c>
      <c r="I56" s="9">
        <v>16909.0909090909</v>
      </c>
      <c r="J56" s="10">
        <v>7.04545454545454</v>
      </c>
      <c r="K56" s="8"/>
      <c r="L56" s="6">
        <v>12</v>
      </c>
      <c r="M56" s="6"/>
      <c r="N56" s="8"/>
      <c r="O56" s="14" t="s">
        <v>32</v>
      </c>
      <c r="P56" s="11">
        <v>4.17987</v>
      </c>
      <c r="Q56" s="8" t="s">
        <v>43</v>
      </c>
      <c r="R56" s="8" t="s">
        <v>402</v>
      </c>
      <c r="S56" s="8" t="s">
        <v>403</v>
      </c>
      <c r="T56" s="8" t="s">
        <v>404</v>
      </c>
      <c r="U56" s="8">
        <v>15.5</v>
      </c>
      <c r="V56" s="8">
        <v>0</v>
      </c>
      <c r="W56" s="8">
        <v>1</v>
      </c>
      <c r="X56" s="8">
        <v>0</v>
      </c>
      <c r="Y56" s="9">
        <f t="shared" si="6"/>
        <v>14.09</v>
      </c>
      <c r="Z56" s="12">
        <f t="shared" si="7"/>
        <v>14.09</v>
      </c>
      <c r="AA56" s="9">
        <f t="shared" si="8"/>
        <v>70.33</v>
      </c>
      <c r="AB56" s="12">
        <f t="shared" si="9"/>
      </c>
      <c r="AC56" s="9">
        <f t="shared" si="10"/>
      </c>
      <c r="AD56" s="17">
        <f t="shared" si="11"/>
        <v>10031.688</v>
      </c>
      <c r="AE56" s="18"/>
    </row>
    <row r="57" spans="1:31" s="1" customFormat="1" ht="12.75" customHeight="1">
      <c r="A57" s="6" t="s">
        <v>405</v>
      </c>
      <c r="B57" s="7"/>
      <c r="C57" s="7" t="s">
        <v>406</v>
      </c>
      <c r="D57" s="6" t="s">
        <v>235</v>
      </c>
      <c r="E57" s="6" t="s">
        <v>407</v>
      </c>
      <c r="F57" s="6" t="s">
        <v>408</v>
      </c>
      <c r="G57" s="8" t="s">
        <v>202</v>
      </c>
      <c r="H57" s="6">
        <v>750</v>
      </c>
      <c r="I57" s="9">
        <v>254.25</v>
      </c>
      <c r="J57" s="10">
        <v>0.339</v>
      </c>
      <c r="K57" s="8"/>
      <c r="L57" s="6">
        <v>12</v>
      </c>
      <c r="M57" s="6"/>
      <c r="N57" s="8"/>
      <c r="O57" s="14" t="s">
        <v>35</v>
      </c>
      <c r="P57" s="11">
        <v>0.22733</v>
      </c>
      <c r="Q57" s="8" t="s">
        <v>43</v>
      </c>
      <c r="R57" s="8" t="s">
        <v>203</v>
      </c>
      <c r="S57" s="8" t="s">
        <v>409</v>
      </c>
      <c r="T57" s="8" t="s">
        <v>410</v>
      </c>
      <c r="U57" s="8">
        <v>15</v>
      </c>
      <c r="V57" s="8">
        <v>0</v>
      </c>
      <c r="W57" s="8">
        <v>1</v>
      </c>
      <c r="X57" s="8">
        <v>0</v>
      </c>
      <c r="Y57" s="9">
        <f t="shared" si="6"/>
        <v>13.64</v>
      </c>
      <c r="Z57" s="12">
        <f t="shared" si="7"/>
        <v>13.64</v>
      </c>
      <c r="AA57" s="9">
        <f t="shared" si="8"/>
        <v>98.33</v>
      </c>
      <c r="AB57" s="12">
        <f t="shared" si="9"/>
      </c>
      <c r="AC57" s="9">
        <f t="shared" si="10"/>
      </c>
      <c r="AD57" s="17">
        <f t="shared" si="11"/>
        <v>170.4975</v>
      </c>
      <c r="AE57" s="18"/>
    </row>
    <row r="58" spans="1:31" s="1" customFormat="1" ht="12.75" customHeight="1">
      <c r="A58" s="6" t="s">
        <v>411</v>
      </c>
      <c r="B58" s="7"/>
      <c r="C58" s="7" t="s">
        <v>412</v>
      </c>
      <c r="D58" s="6" t="s">
        <v>235</v>
      </c>
      <c r="E58" s="6" t="s">
        <v>407</v>
      </c>
      <c r="F58" s="6" t="s">
        <v>408</v>
      </c>
      <c r="G58" s="8" t="s">
        <v>208</v>
      </c>
      <c r="H58" s="6">
        <v>540</v>
      </c>
      <c r="I58" s="9">
        <v>216</v>
      </c>
      <c r="J58" s="10">
        <v>0.4</v>
      </c>
      <c r="K58" s="8"/>
      <c r="L58" s="6">
        <v>12</v>
      </c>
      <c r="M58" s="6"/>
      <c r="N58" s="8"/>
      <c r="O58" s="14" t="s">
        <v>35</v>
      </c>
      <c r="P58" s="11">
        <v>0.22733</v>
      </c>
      <c r="Q58" s="8" t="s">
        <v>43</v>
      </c>
      <c r="R58" s="8" t="s">
        <v>203</v>
      </c>
      <c r="S58" s="8" t="s">
        <v>413</v>
      </c>
      <c r="T58" s="8" t="s">
        <v>414</v>
      </c>
      <c r="U58" s="8">
        <v>15</v>
      </c>
      <c r="V58" s="8">
        <v>0</v>
      </c>
      <c r="W58" s="8">
        <v>1</v>
      </c>
      <c r="X58" s="8">
        <v>0</v>
      </c>
      <c r="Y58" s="9">
        <f t="shared" si="6"/>
        <v>13.64</v>
      </c>
      <c r="Z58" s="12">
        <f t="shared" si="7"/>
        <v>13.64</v>
      </c>
      <c r="AA58" s="9">
        <f t="shared" si="8"/>
        <v>98.33</v>
      </c>
      <c r="AB58" s="12">
        <f t="shared" si="9"/>
      </c>
      <c r="AC58" s="9">
        <f t="shared" si="10"/>
      </c>
      <c r="AD58" s="17">
        <f t="shared" si="11"/>
        <v>122.7582</v>
      </c>
      <c r="AE58" s="18"/>
    </row>
    <row r="59" spans="1:31" s="1" customFormat="1" ht="12.75" customHeight="1">
      <c r="A59" s="6" t="s">
        <v>415</v>
      </c>
      <c r="B59" s="7"/>
      <c r="C59" s="7" t="s">
        <v>416</v>
      </c>
      <c r="D59" s="6" t="s">
        <v>417</v>
      </c>
      <c r="E59" s="6" t="s">
        <v>418</v>
      </c>
      <c r="F59" s="6" t="s">
        <v>419</v>
      </c>
      <c r="G59" s="8" t="s">
        <v>378</v>
      </c>
      <c r="H59" s="6">
        <v>7415</v>
      </c>
      <c r="I59" s="9">
        <v>2974823.85</v>
      </c>
      <c r="J59" s="10">
        <v>401.19</v>
      </c>
      <c r="K59" s="8"/>
      <c r="L59" s="6">
        <v>12</v>
      </c>
      <c r="M59" s="6"/>
      <c r="N59" s="8"/>
      <c r="O59" s="14" t="s">
        <v>32</v>
      </c>
      <c r="P59" s="11">
        <v>401.19</v>
      </c>
      <c r="Q59" s="8" t="s">
        <v>43</v>
      </c>
      <c r="R59" s="8" t="s">
        <v>136</v>
      </c>
      <c r="S59" s="8" t="s">
        <v>420</v>
      </c>
      <c r="T59" s="8" t="s">
        <v>421</v>
      </c>
      <c r="U59" s="8">
        <v>0</v>
      </c>
      <c r="V59" s="8">
        <v>401.19</v>
      </c>
      <c r="W59" s="8">
        <v>1</v>
      </c>
      <c r="X59" s="8">
        <v>0</v>
      </c>
      <c r="Y59" s="9">
        <f t="shared" si="6"/>
      </c>
      <c r="Z59" s="12">
        <f t="shared" si="7"/>
      </c>
      <c r="AA59" s="9">
        <f t="shared" si="8"/>
      </c>
      <c r="AB59" s="12">
        <f t="shared" si="9"/>
        <v>401.19</v>
      </c>
      <c r="AC59" s="9">
        <f t="shared" si="10"/>
        <v>0</v>
      </c>
      <c r="AD59" s="17">
        <f t="shared" si="11"/>
        <v>2974823.85</v>
      </c>
      <c r="AE59" s="18"/>
    </row>
    <row r="60" spans="1:31" s="1" customFormat="1" ht="12.75" customHeight="1">
      <c r="A60" s="6" t="s">
        <v>422</v>
      </c>
      <c r="B60" s="7"/>
      <c r="C60" s="7" t="s">
        <v>423</v>
      </c>
      <c r="D60" s="6" t="s">
        <v>417</v>
      </c>
      <c r="E60" s="6" t="s">
        <v>418</v>
      </c>
      <c r="F60" s="6" t="s">
        <v>419</v>
      </c>
      <c r="G60" s="8" t="s">
        <v>424</v>
      </c>
      <c r="H60" s="6">
        <v>468</v>
      </c>
      <c r="I60" s="9">
        <v>238825.99728</v>
      </c>
      <c r="J60" s="10">
        <v>510.31196</v>
      </c>
      <c r="K60" s="8"/>
      <c r="L60" s="6">
        <v>12</v>
      </c>
      <c r="M60" s="6"/>
      <c r="N60" s="8"/>
      <c r="O60" s="14" t="s">
        <v>32</v>
      </c>
      <c r="P60" s="11">
        <v>510.31</v>
      </c>
      <c r="Q60" s="8" t="s">
        <v>43</v>
      </c>
      <c r="R60" s="8" t="s">
        <v>136</v>
      </c>
      <c r="S60" s="8" t="s">
        <v>425</v>
      </c>
      <c r="T60" s="8" t="s">
        <v>426</v>
      </c>
      <c r="U60" s="8">
        <v>0</v>
      </c>
      <c r="V60" s="8">
        <v>510.31</v>
      </c>
      <c r="W60" s="8">
        <v>1</v>
      </c>
      <c r="X60" s="8">
        <v>0</v>
      </c>
      <c r="Y60" s="9">
        <f t="shared" si="6"/>
      </c>
      <c r="Z60" s="12">
        <f t="shared" si="7"/>
      </c>
      <c r="AA60" s="9">
        <f t="shared" si="8"/>
      </c>
      <c r="AB60" s="12">
        <f t="shared" si="9"/>
        <v>510.31</v>
      </c>
      <c r="AC60" s="9">
        <f t="shared" si="10"/>
        <v>0</v>
      </c>
      <c r="AD60" s="17">
        <f t="shared" si="11"/>
        <v>238825.08</v>
      </c>
      <c r="AE60" s="18"/>
    </row>
    <row r="61" spans="1:31" s="1" customFormat="1" ht="12.75" customHeight="1">
      <c r="A61" s="6" t="s">
        <v>427</v>
      </c>
      <c r="B61" s="7"/>
      <c r="C61" s="7" t="s">
        <v>428</v>
      </c>
      <c r="D61" s="6" t="s">
        <v>429</v>
      </c>
      <c r="E61" s="6" t="s">
        <v>430</v>
      </c>
      <c r="F61" s="6" t="s">
        <v>431</v>
      </c>
      <c r="G61" s="8" t="s">
        <v>145</v>
      </c>
      <c r="H61" s="6">
        <v>146200</v>
      </c>
      <c r="I61" s="9">
        <v>564862.71</v>
      </c>
      <c r="J61" s="10">
        <v>3.86363</v>
      </c>
      <c r="K61" s="8"/>
      <c r="L61" s="6">
        <v>12</v>
      </c>
      <c r="M61" s="6"/>
      <c r="N61" s="8"/>
      <c r="O61" s="14" t="s">
        <v>32</v>
      </c>
      <c r="P61" s="11">
        <v>2</v>
      </c>
      <c r="Q61" s="8" t="s">
        <v>43</v>
      </c>
      <c r="R61" s="8" t="s">
        <v>146</v>
      </c>
      <c r="S61" s="8" t="s">
        <v>432</v>
      </c>
      <c r="T61" s="8" t="s">
        <v>433</v>
      </c>
      <c r="U61" s="8">
        <v>8.5</v>
      </c>
      <c r="V61" s="8">
        <v>0</v>
      </c>
      <c r="W61" s="8">
        <v>1</v>
      </c>
      <c r="X61" s="8">
        <v>0</v>
      </c>
      <c r="Y61" s="9">
        <f t="shared" si="6"/>
        <v>7.73</v>
      </c>
      <c r="Z61" s="12">
        <f t="shared" si="7"/>
        <v>7.73</v>
      </c>
      <c r="AA61" s="9">
        <f t="shared" si="8"/>
        <v>74.13</v>
      </c>
      <c r="AB61" s="12">
        <f t="shared" si="9"/>
      </c>
      <c r="AC61" s="9">
        <f t="shared" si="10"/>
      </c>
      <c r="AD61" s="17">
        <f t="shared" si="11"/>
        <v>292400</v>
      </c>
      <c r="AE61" s="18"/>
    </row>
    <row r="62" spans="1:31" s="1" customFormat="1" ht="12.75" customHeight="1">
      <c r="A62" s="6" t="s">
        <v>434</v>
      </c>
      <c r="B62" s="7"/>
      <c r="C62" s="7" t="s">
        <v>435</v>
      </c>
      <c r="D62" s="6" t="s">
        <v>429</v>
      </c>
      <c r="E62" s="6" t="s">
        <v>430</v>
      </c>
      <c r="F62" s="6" t="s">
        <v>436</v>
      </c>
      <c r="G62" s="8" t="s">
        <v>145</v>
      </c>
      <c r="H62" s="6">
        <v>79700</v>
      </c>
      <c r="I62" s="9">
        <v>140561.31</v>
      </c>
      <c r="J62" s="10">
        <v>1.76363</v>
      </c>
      <c r="K62" s="8"/>
      <c r="L62" s="6">
        <v>12</v>
      </c>
      <c r="M62" s="6"/>
      <c r="N62" s="8"/>
      <c r="O62" s="14" t="s">
        <v>35</v>
      </c>
      <c r="P62" s="11">
        <v>0.85909</v>
      </c>
      <c r="Q62" s="8" t="s">
        <v>43</v>
      </c>
      <c r="R62" s="8" t="s">
        <v>44</v>
      </c>
      <c r="S62" s="8" t="s">
        <v>437</v>
      </c>
      <c r="T62" s="8" t="s">
        <v>438</v>
      </c>
      <c r="U62" s="8">
        <v>1.89</v>
      </c>
      <c r="V62" s="8">
        <v>0</v>
      </c>
      <c r="W62" s="8">
        <v>1</v>
      </c>
      <c r="X62" s="8">
        <v>0</v>
      </c>
      <c r="Y62" s="9">
        <f t="shared" si="6"/>
        <v>1.72</v>
      </c>
      <c r="Z62" s="12">
        <f t="shared" si="7"/>
        <v>1.72</v>
      </c>
      <c r="AA62" s="9">
        <f t="shared" si="8"/>
        <v>50.05</v>
      </c>
      <c r="AB62" s="12">
        <f t="shared" si="9"/>
      </c>
      <c r="AC62" s="9">
        <f t="shared" si="10"/>
      </c>
      <c r="AD62" s="17">
        <f t="shared" si="11"/>
        <v>68469.473</v>
      </c>
      <c r="AE62" s="18"/>
    </row>
    <row r="63" spans="1:31" s="1" customFormat="1" ht="25.5" customHeight="1">
      <c r="A63" s="6" t="s">
        <v>439</v>
      </c>
      <c r="B63" s="7"/>
      <c r="C63" s="7" t="s">
        <v>440</v>
      </c>
      <c r="D63" s="6" t="s">
        <v>441</v>
      </c>
      <c r="E63" s="6" t="s">
        <v>442</v>
      </c>
      <c r="F63" s="6" t="s">
        <v>33</v>
      </c>
      <c r="G63" s="8" t="s">
        <v>106</v>
      </c>
      <c r="H63" s="6">
        <v>221017</v>
      </c>
      <c r="I63" s="9">
        <v>32489.5</v>
      </c>
      <c r="J63" s="10">
        <v>0.147</v>
      </c>
      <c r="K63" s="8"/>
      <c r="L63" s="6">
        <v>12</v>
      </c>
      <c r="M63" s="6"/>
      <c r="N63" s="8"/>
      <c r="O63" s="14" t="s">
        <v>48</v>
      </c>
      <c r="P63" s="11">
        <v>0.034</v>
      </c>
      <c r="Q63" s="8" t="s">
        <v>43</v>
      </c>
      <c r="R63" s="8" t="s">
        <v>42</v>
      </c>
      <c r="S63" s="8" t="s">
        <v>444</v>
      </c>
      <c r="T63" s="8" t="s">
        <v>445</v>
      </c>
      <c r="U63" s="8">
        <v>0</v>
      </c>
      <c r="V63" s="8">
        <v>2.18</v>
      </c>
      <c r="W63" s="8">
        <v>20</v>
      </c>
      <c r="X63" s="8">
        <v>0</v>
      </c>
      <c r="Y63" s="9">
        <f t="shared" si="6"/>
      </c>
      <c r="Z63" s="12">
        <f t="shared" si="7"/>
      </c>
      <c r="AA63" s="9">
        <f t="shared" si="8"/>
      </c>
      <c r="AB63" s="12">
        <f t="shared" si="9"/>
        <v>0.109</v>
      </c>
      <c r="AC63" s="9">
        <f t="shared" si="10"/>
        <v>68.81</v>
      </c>
      <c r="AD63" s="17">
        <f t="shared" si="11"/>
        <v>7514.578</v>
      </c>
      <c r="AE63" s="18"/>
    </row>
    <row r="64" spans="1:31" s="1" customFormat="1" ht="12.75" customHeight="1">
      <c r="A64" s="6" t="s">
        <v>446</v>
      </c>
      <c r="B64" s="7"/>
      <c r="C64" s="7" t="s">
        <v>447</v>
      </c>
      <c r="D64" s="6" t="s">
        <v>448</v>
      </c>
      <c r="E64" s="6" t="s">
        <v>449</v>
      </c>
      <c r="F64" s="6" t="s">
        <v>450</v>
      </c>
      <c r="G64" s="8" t="s">
        <v>208</v>
      </c>
      <c r="H64" s="6">
        <v>8640</v>
      </c>
      <c r="I64" s="9">
        <v>31418.928</v>
      </c>
      <c r="J64" s="10">
        <v>3.63645</v>
      </c>
      <c r="K64" s="8"/>
      <c r="L64" s="6">
        <v>12</v>
      </c>
      <c r="M64" s="6"/>
      <c r="N64" s="8"/>
      <c r="O64" s="14" t="s">
        <v>35</v>
      </c>
      <c r="P64" s="11">
        <v>3.63645</v>
      </c>
      <c r="Q64" s="8" t="s">
        <v>43</v>
      </c>
      <c r="R64" s="8" t="s">
        <v>203</v>
      </c>
      <c r="S64" s="8" t="s">
        <v>451</v>
      </c>
      <c r="T64" s="8" t="s">
        <v>452</v>
      </c>
      <c r="U64" s="8">
        <v>8</v>
      </c>
      <c r="V64" s="8">
        <v>0</v>
      </c>
      <c r="W64" s="8">
        <v>1</v>
      </c>
      <c r="X64" s="8">
        <v>0</v>
      </c>
      <c r="Y64" s="9">
        <f t="shared" si="6"/>
        <v>7.27</v>
      </c>
      <c r="Z64" s="12">
        <f t="shared" si="7"/>
        <v>7.27</v>
      </c>
      <c r="AA64" s="9">
        <f t="shared" si="8"/>
        <v>49.98</v>
      </c>
      <c r="AB64" s="12">
        <f t="shared" si="9"/>
      </c>
      <c r="AC64" s="9">
        <f t="shared" si="10"/>
      </c>
      <c r="AD64" s="17">
        <f t="shared" si="11"/>
        <v>31418.928</v>
      </c>
      <c r="AE64" s="18"/>
    </row>
    <row r="65" spans="1:31" s="1" customFormat="1" ht="12.75">
      <c r="A65" s="6" t="s">
        <v>453</v>
      </c>
      <c r="B65" s="7"/>
      <c r="C65" s="7" t="s">
        <v>454</v>
      </c>
      <c r="D65" s="6" t="s">
        <v>455</v>
      </c>
      <c r="E65" s="6" t="s">
        <v>456</v>
      </c>
      <c r="F65" s="6" t="s">
        <v>457</v>
      </c>
      <c r="G65" s="8" t="s">
        <v>458</v>
      </c>
      <c r="H65" s="6">
        <v>75</v>
      </c>
      <c r="I65" s="9">
        <v>38443.5</v>
      </c>
      <c r="J65" s="10">
        <v>512.58</v>
      </c>
      <c r="K65" s="8"/>
      <c r="L65" s="6">
        <v>12</v>
      </c>
      <c r="M65" s="6"/>
      <c r="N65" s="8"/>
      <c r="O65" s="14" t="s">
        <v>35</v>
      </c>
      <c r="P65" s="11">
        <v>465.98</v>
      </c>
      <c r="Q65" s="8" t="s">
        <v>43</v>
      </c>
      <c r="R65" s="8" t="s">
        <v>107</v>
      </c>
      <c r="S65" s="8" t="s">
        <v>459</v>
      </c>
      <c r="T65" s="8" t="s">
        <v>460</v>
      </c>
      <c r="U65" s="8">
        <v>0</v>
      </c>
      <c r="V65" s="8">
        <v>465.98</v>
      </c>
      <c r="W65" s="8">
        <v>1</v>
      </c>
      <c r="X65" s="8">
        <v>0</v>
      </c>
      <c r="Y65" s="9">
        <f t="shared" si="6"/>
      </c>
      <c r="Z65" s="12">
        <f t="shared" si="7"/>
      </c>
      <c r="AA65" s="9">
        <f t="shared" si="8"/>
      </c>
      <c r="AB65" s="12">
        <f t="shared" si="9"/>
        <v>465.98</v>
      </c>
      <c r="AC65" s="9">
        <f t="shared" si="10"/>
        <v>0</v>
      </c>
      <c r="AD65" s="17">
        <f t="shared" si="11"/>
        <v>34948.5</v>
      </c>
      <c r="AE65" s="18"/>
    </row>
    <row r="66" spans="1:31" s="1" customFormat="1" ht="12.75" customHeight="1">
      <c r="A66" s="6" t="s">
        <v>462</v>
      </c>
      <c r="B66" s="7"/>
      <c r="C66" s="7" t="s">
        <v>1717</v>
      </c>
      <c r="D66" s="6"/>
      <c r="E66" s="6"/>
      <c r="F66" s="6"/>
      <c r="G66" s="8"/>
      <c r="H66" s="6">
        <v>12070000</v>
      </c>
      <c r="I66" s="9">
        <v>172842.4</v>
      </c>
      <c r="J66" s="10">
        <v>0.01432</v>
      </c>
      <c r="K66" s="8"/>
      <c r="L66" s="6" t="s">
        <v>463</v>
      </c>
      <c r="M66" s="6"/>
      <c r="N66" s="8"/>
      <c r="O66" s="14"/>
      <c r="P66" s="11">
        <v>0.014</v>
      </c>
      <c r="Q66" s="8" t="s">
        <v>43</v>
      </c>
      <c r="R66" s="8" t="s">
        <v>74</v>
      </c>
      <c r="S66" s="8"/>
      <c r="T66" s="8"/>
      <c r="U66" s="8"/>
      <c r="V66" s="8">
        <v>0</v>
      </c>
      <c r="W66" s="8"/>
      <c r="X66" s="8">
        <v>0</v>
      </c>
      <c r="Y66" s="9">
        <f t="shared" si="6"/>
      </c>
      <c r="Z66" s="12">
        <f t="shared" si="7"/>
      </c>
      <c r="AA66" s="9">
        <f t="shared" si="8"/>
      </c>
      <c r="AB66" s="12">
        <f t="shared" si="9"/>
      </c>
      <c r="AC66" s="9">
        <f t="shared" si="10"/>
      </c>
      <c r="AD66" s="17">
        <f t="shared" si="11"/>
        <v>168980</v>
      </c>
      <c r="AE66" s="18"/>
    </row>
    <row r="67" spans="1:31" s="1" customFormat="1" ht="25.5" customHeight="1">
      <c r="A67" s="6" t="s">
        <v>462</v>
      </c>
      <c r="B67" s="7" t="s">
        <v>464</v>
      </c>
      <c r="C67" s="7"/>
      <c r="D67" s="6" t="s">
        <v>465</v>
      </c>
      <c r="E67" s="6" t="s">
        <v>466</v>
      </c>
      <c r="F67" s="6" t="s">
        <v>110</v>
      </c>
      <c r="G67" s="8" t="s">
        <v>467</v>
      </c>
      <c r="H67" s="6">
        <v>1</v>
      </c>
      <c r="I67" s="9">
        <v>0</v>
      </c>
      <c r="J67" s="10">
        <v>0.01432</v>
      </c>
      <c r="K67" s="8" t="s">
        <v>468</v>
      </c>
      <c r="L67" s="6">
        <v>12</v>
      </c>
      <c r="M67" s="6"/>
      <c r="N67" s="8"/>
      <c r="O67" s="14" t="s">
        <v>35</v>
      </c>
      <c r="P67" s="11">
        <v>0.014</v>
      </c>
      <c r="Q67" s="8" t="s">
        <v>43</v>
      </c>
      <c r="R67" s="8" t="s">
        <v>74</v>
      </c>
      <c r="S67" s="8" t="s">
        <v>469</v>
      </c>
      <c r="T67" s="8" t="s">
        <v>470</v>
      </c>
      <c r="U67" s="8">
        <v>31.51</v>
      </c>
      <c r="V67" s="8">
        <v>0</v>
      </c>
      <c r="W67" s="8">
        <v>1</v>
      </c>
      <c r="X67" s="8">
        <v>1000</v>
      </c>
      <c r="Y67" s="9">
        <f t="shared" si="6"/>
        <v>28.65</v>
      </c>
      <c r="Z67" s="12">
        <f t="shared" si="7"/>
        <v>0.02865</v>
      </c>
      <c r="AA67" s="9">
        <f t="shared" si="8"/>
        <v>51.13</v>
      </c>
      <c r="AB67" s="12">
        <f t="shared" si="9"/>
      </c>
      <c r="AC67" s="9">
        <f t="shared" si="10"/>
      </c>
      <c r="AD67" s="17">
        <f t="shared" si="11"/>
        <v>0.014</v>
      </c>
      <c r="AE67" s="18"/>
    </row>
    <row r="68" spans="1:31" s="1" customFormat="1" ht="25.5" customHeight="1">
      <c r="A68" s="6" t="s">
        <v>462</v>
      </c>
      <c r="B68" s="7" t="s">
        <v>471</v>
      </c>
      <c r="C68" s="7"/>
      <c r="D68" s="6" t="s">
        <v>465</v>
      </c>
      <c r="E68" s="6" t="s">
        <v>466</v>
      </c>
      <c r="F68" s="6" t="s">
        <v>110</v>
      </c>
      <c r="G68" s="8" t="s">
        <v>472</v>
      </c>
      <c r="H68" s="6">
        <v>1</v>
      </c>
      <c r="I68" s="9">
        <v>0</v>
      </c>
      <c r="J68" s="10">
        <v>0.01432</v>
      </c>
      <c r="K68" s="8" t="s">
        <v>468</v>
      </c>
      <c r="L68" s="6">
        <v>12</v>
      </c>
      <c r="M68" s="6"/>
      <c r="N68" s="8"/>
      <c r="O68" s="14" t="s">
        <v>35</v>
      </c>
      <c r="P68" s="11">
        <v>0.014</v>
      </c>
      <c r="Q68" s="8" t="s">
        <v>43</v>
      </c>
      <c r="R68" s="8" t="s">
        <v>74</v>
      </c>
      <c r="S68" s="8" t="s">
        <v>473</v>
      </c>
      <c r="T68" s="8" t="s">
        <v>474</v>
      </c>
      <c r="U68" s="8">
        <v>61.68</v>
      </c>
      <c r="V68" s="8">
        <v>0</v>
      </c>
      <c r="W68" s="8">
        <v>1</v>
      </c>
      <c r="X68" s="8">
        <v>2000</v>
      </c>
      <c r="Y68" s="9">
        <f t="shared" si="6"/>
        <v>56.07</v>
      </c>
      <c r="Z68" s="12">
        <f t="shared" si="7"/>
        <v>0.02804</v>
      </c>
      <c r="AA68" s="9">
        <f t="shared" si="8"/>
        <v>50.07</v>
      </c>
      <c r="AB68" s="12">
        <f t="shared" si="9"/>
      </c>
      <c r="AC68" s="9">
        <f t="shared" si="10"/>
      </c>
      <c r="AD68" s="17">
        <f t="shared" si="11"/>
        <v>0.014</v>
      </c>
      <c r="AE68" s="18"/>
    </row>
    <row r="69" spans="1:31" s="1" customFormat="1" ht="25.5" customHeight="1">
      <c r="A69" s="6" t="s">
        <v>475</v>
      </c>
      <c r="B69" s="7"/>
      <c r="C69" s="7" t="s">
        <v>476</v>
      </c>
      <c r="D69" s="6" t="s">
        <v>465</v>
      </c>
      <c r="E69" s="6" t="s">
        <v>466</v>
      </c>
      <c r="F69" s="6" t="s">
        <v>110</v>
      </c>
      <c r="G69" s="8" t="s">
        <v>477</v>
      </c>
      <c r="H69" s="6">
        <v>378000</v>
      </c>
      <c r="I69" s="9">
        <v>29569.9090909091</v>
      </c>
      <c r="J69" s="10">
        <v>0.0782272727272727</v>
      </c>
      <c r="K69" s="8" t="s">
        <v>468</v>
      </c>
      <c r="L69" s="6">
        <v>12</v>
      </c>
      <c r="M69" s="6"/>
      <c r="N69" s="8"/>
      <c r="O69" s="14" t="s">
        <v>35</v>
      </c>
      <c r="P69" s="11">
        <v>0.0156</v>
      </c>
      <c r="Q69" s="8" t="s">
        <v>43</v>
      </c>
      <c r="R69" s="8" t="s">
        <v>74</v>
      </c>
      <c r="S69" s="8" t="s">
        <v>478</v>
      </c>
      <c r="T69" s="8" t="s">
        <v>479</v>
      </c>
      <c r="U69" s="8">
        <v>17.21</v>
      </c>
      <c r="V69" s="8">
        <v>0</v>
      </c>
      <c r="W69" s="8">
        <v>5</v>
      </c>
      <c r="X69" s="8">
        <v>100</v>
      </c>
      <c r="Y69" s="9">
        <f t="shared" si="6"/>
        <v>15.65</v>
      </c>
      <c r="Z69" s="12">
        <f t="shared" si="7"/>
        <v>0.0313</v>
      </c>
      <c r="AA69" s="9">
        <f t="shared" si="8"/>
        <v>50.16</v>
      </c>
      <c r="AB69" s="12">
        <f t="shared" si="9"/>
      </c>
      <c r="AC69" s="9">
        <f t="shared" si="10"/>
      </c>
      <c r="AD69" s="17">
        <f t="shared" si="11"/>
        <v>5896.8</v>
      </c>
      <c r="AE69" s="18"/>
    </row>
    <row r="70" spans="1:31" s="1" customFormat="1" ht="25.5" customHeight="1">
      <c r="A70" s="6" t="s">
        <v>480</v>
      </c>
      <c r="B70" s="7"/>
      <c r="C70" s="7" t="s">
        <v>481</v>
      </c>
      <c r="D70" s="6" t="s">
        <v>482</v>
      </c>
      <c r="E70" s="6" t="s">
        <v>483</v>
      </c>
      <c r="F70" s="6" t="s">
        <v>484</v>
      </c>
      <c r="G70" s="8" t="s">
        <v>485</v>
      </c>
      <c r="H70" s="6">
        <v>32</v>
      </c>
      <c r="I70" s="9">
        <v>8640</v>
      </c>
      <c r="J70" s="10">
        <v>270</v>
      </c>
      <c r="K70" s="8"/>
      <c r="L70" s="6">
        <v>12</v>
      </c>
      <c r="M70" s="6"/>
      <c r="N70" s="8"/>
      <c r="O70" s="14" t="s">
        <v>32</v>
      </c>
      <c r="P70" s="11">
        <v>268.946</v>
      </c>
      <c r="Q70" s="8" t="s">
        <v>43</v>
      </c>
      <c r="R70" s="8" t="s">
        <v>486</v>
      </c>
      <c r="S70" s="8" t="s">
        <v>487</v>
      </c>
      <c r="T70" s="8" t="s">
        <v>488</v>
      </c>
      <c r="U70" s="8">
        <v>2235.55</v>
      </c>
      <c r="V70" s="8">
        <v>1344.73</v>
      </c>
      <c r="W70" s="8">
        <v>5</v>
      </c>
      <c r="X70" s="8">
        <v>0</v>
      </c>
      <c r="Y70" s="9">
        <f t="shared" si="6"/>
        <v>2032.32</v>
      </c>
      <c r="Z70" s="12">
        <f t="shared" si="7"/>
        <v>406.464</v>
      </c>
      <c r="AA70" s="9">
        <f t="shared" si="8"/>
        <v>33.83</v>
      </c>
      <c r="AB70" s="12">
        <f t="shared" si="9"/>
        <v>268.946</v>
      </c>
      <c r="AC70" s="9">
        <f t="shared" si="10"/>
        <v>0</v>
      </c>
      <c r="AD70" s="17">
        <f t="shared" si="11"/>
        <v>8606.272</v>
      </c>
      <c r="AE70" s="18"/>
    </row>
    <row r="71" spans="1:31" s="1" customFormat="1" ht="12.75" customHeight="1">
      <c r="A71" s="6" t="s">
        <v>489</v>
      </c>
      <c r="B71" s="7"/>
      <c r="C71" s="7" t="s">
        <v>490</v>
      </c>
      <c r="D71" s="6" t="s">
        <v>491</v>
      </c>
      <c r="E71" s="6" t="s">
        <v>492</v>
      </c>
      <c r="F71" s="6" t="s">
        <v>110</v>
      </c>
      <c r="G71" s="8" t="s">
        <v>493</v>
      </c>
      <c r="H71" s="6">
        <v>470</v>
      </c>
      <c r="I71" s="9">
        <v>747887.9982</v>
      </c>
      <c r="J71" s="10">
        <v>1591.25106</v>
      </c>
      <c r="K71" s="8"/>
      <c r="L71" s="6">
        <v>12</v>
      </c>
      <c r="M71" s="6"/>
      <c r="N71" s="8"/>
      <c r="O71" s="14" t="s">
        <v>32</v>
      </c>
      <c r="P71" s="11">
        <v>1591.25</v>
      </c>
      <c r="Q71" s="8" t="s">
        <v>43</v>
      </c>
      <c r="R71" s="8" t="s">
        <v>99</v>
      </c>
      <c r="S71" s="8" t="s">
        <v>494</v>
      </c>
      <c r="T71" s="8" t="s">
        <v>495</v>
      </c>
      <c r="U71" s="8">
        <v>0</v>
      </c>
      <c r="V71" s="8">
        <v>6365</v>
      </c>
      <c r="W71" s="8">
        <v>4</v>
      </c>
      <c r="X71" s="8">
        <v>0</v>
      </c>
      <c r="Y71" s="9">
        <f t="shared" si="6"/>
      </c>
      <c r="Z71" s="12">
        <f t="shared" si="7"/>
      </c>
      <c r="AA71" s="9">
        <f t="shared" si="8"/>
      </c>
      <c r="AB71" s="12">
        <f t="shared" si="9"/>
        <v>1591.25</v>
      </c>
      <c r="AC71" s="9">
        <f t="shared" si="10"/>
        <v>0</v>
      </c>
      <c r="AD71" s="17">
        <f t="shared" si="11"/>
        <v>747887.5</v>
      </c>
      <c r="AE71" s="18"/>
    </row>
    <row r="72" spans="1:31" s="44" customFormat="1" ht="38.25" customHeight="1">
      <c r="A72" s="34" t="s">
        <v>496</v>
      </c>
      <c r="B72" s="35"/>
      <c r="C72" s="35" t="s">
        <v>497</v>
      </c>
      <c r="D72" s="34" t="s">
        <v>498</v>
      </c>
      <c r="E72" s="34" t="s">
        <v>499</v>
      </c>
      <c r="F72" s="34" t="s">
        <v>240</v>
      </c>
      <c r="G72" s="36" t="s">
        <v>500</v>
      </c>
      <c r="H72" s="34">
        <v>920000</v>
      </c>
      <c r="I72" s="37">
        <v>10120</v>
      </c>
      <c r="J72" s="38">
        <v>0.011</v>
      </c>
      <c r="K72" s="36" t="s">
        <v>242</v>
      </c>
      <c r="L72" s="34">
        <v>12</v>
      </c>
      <c r="M72" s="34"/>
      <c r="N72" s="36"/>
      <c r="O72" s="39" t="s">
        <v>35</v>
      </c>
      <c r="P72" s="40">
        <v>0.0109</v>
      </c>
      <c r="Q72" s="36" t="s">
        <v>43</v>
      </c>
      <c r="R72" s="36" t="s">
        <v>501</v>
      </c>
      <c r="S72" s="36" t="s">
        <v>502</v>
      </c>
      <c r="T72" s="36" t="s">
        <v>503</v>
      </c>
      <c r="U72" s="36">
        <v>0</v>
      </c>
      <c r="V72" s="36">
        <v>0</v>
      </c>
      <c r="W72" s="36">
        <v>1</v>
      </c>
      <c r="X72" s="36">
        <v>200</v>
      </c>
      <c r="Y72" s="37">
        <f t="shared" si="6"/>
      </c>
      <c r="Z72" s="41">
        <f t="shared" si="7"/>
      </c>
      <c r="AA72" s="37">
        <f t="shared" si="8"/>
      </c>
      <c r="AB72" s="41">
        <f t="shared" si="9"/>
      </c>
      <c r="AC72" s="37">
        <f t="shared" si="10"/>
      </c>
      <c r="AD72" s="42">
        <f t="shared" si="11"/>
        <v>10028</v>
      </c>
      <c r="AE72" s="43" t="s">
        <v>1719</v>
      </c>
    </row>
    <row r="73" spans="1:31" s="1" customFormat="1" ht="12.75" customHeight="1">
      <c r="A73" s="6" t="s">
        <v>507</v>
      </c>
      <c r="B73" s="7"/>
      <c r="C73" s="7" t="s">
        <v>508</v>
      </c>
      <c r="D73" s="6" t="s">
        <v>504</v>
      </c>
      <c r="E73" s="6" t="s">
        <v>505</v>
      </c>
      <c r="F73" s="6" t="s">
        <v>509</v>
      </c>
      <c r="G73" s="8" t="s">
        <v>106</v>
      </c>
      <c r="H73" s="6">
        <v>106400</v>
      </c>
      <c r="I73" s="9">
        <v>95760</v>
      </c>
      <c r="J73" s="10">
        <v>0.9</v>
      </c>
      <c r="K73" s="8"/>
      <c r="L73" s="6">
        <v>12</v>
      </c>
      <c r="M73" s="6"/>
      <c r="N73" s="8"/>
      <c r="O73" s="14" t="s">
        <v>58</v>
      </c>
      <c r="P73" s="11">
        <v>0.9</v>
      </c>
      <c r="Q73" s="8" t="s">
        <v>43</v>
      </c>
      <c r="R73" s="8" t="s">
        <v>136</v>
      </c>
      <c r="S73" s="8" t="s">
        <v>510</v>
      </c>
      <c r="T73" s="8" t="s">
        <v>511</v>
      </c>
      <c r="U73" s="8">
        <v>9.9</v>
      </c>
      <c r="V73" s="8">
        <v>0</v>
      </c>
      <c r="W73" s="8">
        <v>5</v>
      </c>
      <c r="X73" s="8">
        <v>0</v>
      </c>
      <c r="Y73" s="9">
        <f t="shared" si="6"/>
        <v>9</v>
      </c>
      <c r="Z73" s="12">
        <f t="shared" si="7"/>
        <v>1.8</v>
      </c>
      <c r="AA73" s="9">
        <f t="shared" si="8"/>
        <v>50</v>
      </c>
      <c r="AB73" s="12">
        <f t="shared" si="9"/>
      </c>
      <c r="AC73" s="9">
        <f t="shared" si="10"/>
      </c>
      <c r="AD73" s="17">
        <f t="shared" si="11"/>
        <v>95760</v>
      </c>
      <c r="AE73" s="18"/>
    </row>
    <row r="74" spans="1:31" s="1" customFormat="1" ht="12.75" customHeight="1">
      <c r="A74" s="6" t="s">
        <v>512</v>
      </c>
      <c r="B74" s="7"/>
      <c r="C74" s="7" t="s">
        <v>513</v>
      </c>
      <c r="D74" s="6" t="s">
        <v>514</v>
      </c>
      <c r="E74" s="6" t="s">
        <v>515</v>
      </c>
      <c r="F74" s="6" t="s">
        <v>516</v>
      </c>
      <c r="G74" s="8" t="s">
        <v>517</v>
      </c>
      <c r="H74" s="6">
        <v>13150</v>
      </c>
      <c r="I74" s="9">
        <v>48714.7727272727</v>
      </c>
      <c r="J74" s="10">
        <v>3.70454545454545</v>
      </c>
      <c r="K74" s="8"/>
      <c r="L74" s="6">
        <v>12</v>
      </c>
      <c r="M74" s="6"/>
      <c r="N74" s="8"/>
      <c r="O74" s="14" t="s">
        <v>41</v>
      </c>
      <c r="P74" s="11">
        <v>3.70454</v>
      </c>
      <c r="Q74" s="8" t="s">
        <v>43</v>
      </c>
      <c r="R74" s="8" t="s">
        <v>326</v>
      </c>
      <c r="S74" s="8" t="s">
        <v>518</v>
      </c>
      <c r="T74" s="8" t="s">
        <v>519</v>
      </c>
      <c r="U74" s="8">
        <v>8.15</v>
      </c>
      <c r="V74" s="8">
        <v>0</v>
      </c>
      <c r="W74" s="8">
        <v>1</v>
      </c>
      <c r="X74" s="8">
        <v>0</v>
      </c>
      <c r="Y74" s="9">
        <f aca="true" t="shared" si="12" ref="Y74:Y101">IF(U74&gt;0,ROUND(U74*100/110,2),"")</f>
        <v>7.41</v>
      </c>
      <c r="Z74" s="12">
        <f aca="true" t="shared" si="13" ref="Z74:Z101">IF(W74*U74&gt;0,ROUND(Y74/IF(X74&gt;0,X74,W74)/IF(X74&gt;0,W74,1),5),Y74)</f>
        <v>7.41</v>
      </c>
      <c r="AA74" s="9">
        <f aca="true" t="shared" si="14" ref="AA74:AA101">IF(W74*U74&gt;0,100-ROUND(P74/Z74*100,2),"")</f>
        <v>50.01</v>
      </c>
      <c r="AB74" s="12">
        <f aca="true" t="shared" si="15" ref="AB74:AB101">IF(W74*V74&gt;0,ROUND(V74/IF(X74&gt;0,X74,W74)/IF(X74&gt;0,W74,1),5),"")</f>
      </c>
      <c r="AC74" s="9">
        <f aca="true" t="shared" si="16" ref="AC74:AC101">IF(W74*V74&gt;0,100-ROUND(P74/AB74*100,2),"")</f>
      </c>
      <c r="AD74" s="17">
        <f aca="true" t="shared" si="17" ref="AD74:AD101">IF(ISNUMBER(H74),IF(P74&gt;0,P74*H74,""),"")</f>
        <v>48714.701</v>
      </c>
      <c r="AE74" s="18"/>
    </row>
    <row r="75" spans="1:31" s="1" customFormat="1" ht="12.75" customHeight="1">
      <c r="A75" s="6" t="s">
        <v>522</v>
      </c>
      <c r="B75" s="7"/>
      <c r="C75" s="7" t="s">
        <v>523</v>
      </c>
      <c r="D75" s="6" t="s">
        <v>524</v>
      </c>
      <c r="E75" s="6" t="s">
        <v>525</v>
      </c>
      <c r="F75" s="6" t="s">
        <v>526</v>
      </c>
      <c r="G75" s="8" t="s">
        <v>527</v>
      </c>
      <c r="H75" s="6">
        <v>1312</v>
      </c>
      <c r="I75" s="9">
        <v>76096</v>
      </c>
      <c r="J75" s="10">
        <v>58</v>
      </c>
      <c r="K75" s="8"/>
      <c r="L75" s="6">
        <v>12</v>
      </c>
      <c r="M75" s="6"/>
      <c r="N75" s="8"/>
      <c r="O75" s="14" t="s">
        <v>32</v>
      </c>
      <c r="P75" s="11">
        <v>57.5</v>
      </c>
      <c r="Q75" s="8" t="s">
        <v>43</v>
      </c>
      <c r="R75" s="8" t="s">
        <v>528</v>
      </c>
      <c r="S75" s="8" t="s">
        <v>529</v>
      </c>
      <c r="T75" s="8" t="s">
        <v>530</v>
      </c>
      <c r="U75" s="8">
        <v>126.5</v>
      </c>
      <c r="V75" s="8">
        <v>0</v>
      </c>
      <c r="W75" s="8">
        <v>12</v>
      </c>
      <c r="X75" s="8">
        <v>0</v>
      </c>
      <c r="Y75" s="9">
        <f t="shared" si="12"/>
        <v>115</v>
      </c>
      <c r="Z75" s="12">
        <f t="shared" si="13"/>
        <v>9.58333</v>
      </c>
      <c r="AA75" s="9">
        <f t="shared" si="14"/>
        <v>-500</v>
      </c>
      <c r="AB75" s="12">
        <f t="shared" si="15"/>
      </c>
      <c r="AC75" s="9">
        <f t="shared" si="16"/>
      </c>
      <c r="AD75" s="17">
        <f t="shared" si="17"/>
        <v>75440</v>
      </c>
      <c r="AE75" s="18"/>
    </row>
    <row r="76" spans="1:31" s="1" customFormat="1" ht="25.5" customHeight="1">
      <c r="A76" s="6" t="s">
        <v>532</v>
      </c>
      <c r="B76" s="7"/>
      <c r="C76" s="7" t="s">
        <v>533</v>
      </c>
      <c r="D76" s="6" t="s">
        <v>534</v>
      </c>
      <c r="E76" s="6" t="s">
        <v>535</v>
      </c>
      <c r="F76" s="6" t="s">
        <v>536</v>
      </c>
      <c r="G76" s="8" t="s">
        <v>537</v>
      </c>
      <c r="H76" s="6">
        <v>4000</v>
      </c>
      <c r="I76" s="9">
        <v>2680</v>
      </c>
      <c r="J76" s="10">
        <v>0.67</v>
      </c>
      <c r="K76" s="8"/>
      <c r="L76" s="6">
        <v>12</v>
      </c>
      <c r="M76" s="6"/>
      <c r="N76" s="8"/>
      <c r="O76" s="14" t="s">
        <v>35</v>
      </c>
      <c r="P76" s="11">
        <v>0.66955</v>
      </c>
      <c r="Q76" s="8" t="s">
        <v>43</v>
      </c>
      <c r="R76" s="8" t="s">
        <v>123</v>
      </c>
      <c r="S76" s="8" t="s">
        <v>538</v>
      </c>
      <c r="T76" s="8" t="s">
        <v>539</v>
      </c>
      <c r="U76" s="8">
        <v>14.73</v>
      </c>
      <c r="V76" s="8">
        <v>0</v>
      </c>
      <c r="W76" s="8">
        <v>10</v>
      </c>
      <c r="X76" s="8">
        <v>0</v>
      </c>
      <c r="Y76" s="9">
        <f t="shared" si="12"/>
        <v>13.39</v>
      </c>
      <c r="Z76" s="12">
        <f t="shared" si="13"/>
        <v>1.339</v>
      </c>
      <c r="AA76" s="9">
        <f t="shared" si="14"/>
        <v>50</v>
      </c>
      <c r="AB76" s="12">
        <f t="shared" si="15"/>
      </c>
      <c r="AC76" s="9">
        <f t="shared" si="16"/>
      </c>
      <c r="AD76" s="17">
        <f t="shared" si="17"/>
        <v>2678.2</v>
      </c>
      <c r="AE76" s="18"/>
    </row>
    <row r="77" spans="1:31" s="1" customFormat="1" ht="25.5" customHeight="1">
      <c r="A77" s="6" t="s">
        <v>540</v>
      </c>
      <c r="B77" s="7"/>
      <c r="C77" s="7" t="s">
        <v>541</v>
      </c>
      <c r="D77" s="6" t="s">
        <v>534</v>
      </c>
      <c r="E77" s="6" t="s">
        <v>535</v>
      </c>
      <c r="F77" s="6" t="s">
        <v>536</v>
      </c>
      <c r="G77" s="8" t="s">
        <v>542</v>
      </c>
      <c r="H77" s="6">
        <v>17682</v>
      </c>
      <c r="I77" s="9">
        <v>36569.5909090909</v>
      </c>
      <c r="J77" s="10">
        <v>2.06818181818182</v>
      </c>
      <c r="K77" s="8"/>
      <c r="L77" s="6">
        <v>12</v>
      </c>
      <c r="M77" s="6"/>
      <c r="N77" s="8"/>
      <c r="O77" s="14" t="s">
        <v>35</v>
      </c>
      <c r="P77" s="11">
        <v>2.06818</v>
      </c>
      <c r="Q77" s="8" t="s">
        <v>43</v>
      </c>
      <c r="R77" s="8" t="s">
        <v>123</v>
      </c>
      <c r="S77" s="8" t="s">
        <v>543</v>
      </c>
      <c r="T77" s="8" t="s">
        <v>544</v>
      </c>
      <c r="U77" s="8">
        <v>18.2</v>
      </c>
      <c r="V77" s="8">
        <v>0</v>
      </c>
      <c r="W77" s="8">
        <v>4</v>
      </c>
      <c r="X77" s="8">
        <v>0</v>
      </c>
      <c r="Y77" s="9">
        <f t="shared" si="12"/>
        <v>16.55</v>
      </c>
      <c r="Z77" s="12">
        <f t="shared" si="13"/>
        <v>4.1375</v>
      </c>
      <c r="AA77" s="9">
        <f t="shared" si="14"/>
        <v>50.01</v>
      </c>
      <c r="AB77" s="12">
        <f t="shared" si="15"/>
      </c>
      <c r="AC77" s="9">
        <f t="shared" si="16"/>
      </c>
      <c r="AD77" s="17">
        <f t="shared" si="17"/>
        <v>36569.55876</v>
      </c>
      <c r="AE77" s="18"/>
    </row>
    <row r="78" spans="1:31" s="1" customFormat="1" ht="25.5" customHeight="1">
      <c r="A78" s="6" t="s">
        <v>545</v>
      </c>
      <c r="B78" s="7"/>
      <c r="C78" s="7" t="s">
        <v>546</v>
      </c>
      <c r="D78" s="6" t="s">
        <v>547</v>
      </c>
      <c r="E78" s="6" t="s">
        <v>548</v>
      </c>
      <c r="F78" s="6" t="s">
        <v>549</v>
      </c>
      <c r="G78" s="8" t="s">
        <v>550</v>
      </c>
      <c r="H78" s="6">
        <v>220</v>
      </c>
      <c r="I78" s="9">
        <v>1050</v>
      </c>
      <c r="J78" s="10">
        <v>4.77272727272727</v>
      </c>
      <c r="K78" s="8"/>
      <c r="L78" s="6">
        <v>12</v>
      </c>
      <c r="M78" s="6"/>
      <c r="N78" s="8"/>
      <c r="O78" s="14" t="s">
        <v>32</v>
      </c>
      <c r="P78" s="11">
        <v>2.865</v>
      </c>
      <c r="Q78" s="8" t="s">
        <v>43</v>
      </c>
      <c r="R78" s="8" t="s">
        <v>316</v>
      </c>
      <c r="S78" s="8" t="s">
        <v>551</v>
      </c>
      <c r="T78" s="8" t="s">
        <v>552</v>
      </c>
      <c r="U78" s="8">
        <v>10.5</v>
      </c>
      <c r="V78" s="8">
        <v>0</v>
      </c>
      <c r="W78" s="8">
        <v>1</v>
      </c>
      <c r="X78" s="8">
        <v>0</v>
      </c>
      <c r="Y78" s="9">
        <f t="shared" si="12"/>
        <v>9.55</v>
      </c>
      <c r="Z78" s="12">
        <f t="shared" si="13"/>
        <v>9.55</v>
      </c>
      <c r="AA78" s="9">
        <f t="shared" si="14"/>
        <v>70</v>
      </c>
      <c r="AB78" s="12">
        <f t="shared" si="15"/>
      </c>
      <c r="AC78" s="9">
        <f t="shared" si="16"/>
      </c>
      <c r="AD78" s="17">
        <f t="shared" si="17"/>
        <v>630.3000000000001</v>
      </c>
      <c r="AE78" s="18"/>
    </row>
    <row r="79" spans="1:31" s="1" customFormat="1" ht="25.5" customHeight="1">
      <c r="A79" s="6" t="s">
        <v>553</v>
      </c>
      <c r="B79" s="7"/>
      <c r="C79" s="7" t="s">
        <v>554</v>
      </c>
      <c r="D79" s="6" t="s">
        <v>547</v>
      </c>
      <c r="E79" s="6" t="s">
        <v>548</v>
      </c>
      <c r="F79" s="6" t="s">
        <v>549</v>
      </c>
      <c r="G79" s="8" t="s">
        <v>555</v>
      </c>
      <c r="H79" s="6">
        <v>120</v>
      </c>
      <c r="I79" s="9">
        <v>572.727272727273</v>
      </c>
      <c r="J79" s="10">
        <v>4.77272727272727</v>
      </c>
      <c r="K79" s="8"/>
      <c r="L79" s="6">
        <v>12</v>
      </c>
      <c r="M79" s="6"/>
      <c r="N79" s="8"/>
      <c r="O79" s="14" t="s">
        <v>32</v>
      </c>
      <c r="P79" s="11">
        <v>2.865</v>
      </c>
      <c r="Q79" s="8" t="s">
        <v>43</v>
      </c>
      <c r="R79" s="8" t="s">
        <v>316</v>
      </c>
      <c r="S79" s="8" t="s">
        <v>551</v>
      </c>
      <c r="T79" s="8" t="s">
        <v>552</v>
      </c>
      <c r="U79" s="8">
        <v>10.5</v>
      </c>
      <c r="V79" s="8">
        <v>0</v>
      </c>
      <c r="W79" s="8">
        <v>1</v>
      </c>
      <c r="X79" s="8">
        <v>0</v>
      </c>
      <c r="Y79" s="9">
        <f t="shared" si="12"/>
        <v>9.55</v>
      </c>
      <c r="Z79" s="12">
        <f t="shared" si="13"/>
        <v>9.55</v>
      </c>
      <c r="AA79" s="9">
        <f t="shared" si="14"/>
        <v>70</v>
      </c>
      <c r="AB79" s="12">
        <f t="shared" si="15"/>
      </c>
      <c r="AC79" s="9">
        <f t="shared" si="16"/>
      </c>
      <c r="AD79" s="17">
        <f t="shared" si="17"/>
        <v>343.8</v>
      </c>
      <c r="AE79" s="18"/>
    </row>
    <row r="80" spans="1:31" s="1" customFormat="1" ht="12.75" customHeight="1">
      <c r="A80" s="6" t="s">
        <v>558</v>
      </c>
      <c r="B80" s="7"/>
      <c r="C80" s="7" t="s">
        <v>559</v>
      </c>
      <c r="D80" s="6" t="s">
        <v>556</v>
      </c>
      <c r="E80" s="6" t="s">
        <v>557</v>
      </c>
      <c r="F80" s="6" t="s">
        <v>560</v>
      </c>
      <c r="G80" s="8" t="s">
        <v>561</v>
      </c>
      <c r="H80" s="6">
        <v>135</v>
      </c>
      <c r="I80" s="9">
        <v>594</v>
      </c>
      <c r="J80" s="10">
        <v>4.4</v>
      </c>
      <c r="K80" s="8"/>
      <c r="L80" s="6">
        <v>12</v>
      </c>
      <c r="M80" s="6"/>
      <c r="N80" s="8"/>
      <c r="O80" s="14" t="s">
        <v>58</v>
      </c>
      <c r="P80" s="11">
        <v>4.14</v>
      </c>
      <c r="Q80" s="8" t="s">
        <v>43</v>
      </c>
      <c r="R80" s="8" t="s">
        <v>253</v>
      </c>
      <c r="S80" s="8" t="s">
        <v>562</v>
      </c>
      <c r="T80" s="8" t="s">
        <v>563</v>
      </c>
      <c r="U80" s="8">
        <v>9.11</v>
      </c>
      <c r="V80" s="8">
        <v>0</v>
      </c>
      <c r="W80" s="8">
        <v>1</v>
      </c>
      <c r="X80" s="8">
        <v>0</v>
      </c>
      <c r="Y80" s="9">
        <f t="shared" si="12"/>
        <v>8.28</v>
      </c>
      <c r="Z80" s="12">
        <f t="shared" si="13"/>
        <v>8.28</v>
      </c>
      <c r="AA80" s="9">
        <f t="shared" si="14"/>
        <v>50</v>
      </c>
      <c r="AB80" s="12">
        <f t="shared" si="15"/>
      </c>
      <c r="AC80" s="9">
        <f t="shared" si="16"/>
      </c>
      <c r="AD80" s="17">
        <f t="shared" si="17"/>
        <v>558.9</v>
      </c>
      <c r="AE80" s="18"/>
    </row>
    <row r="81" spans="1:31" s="1" customFormat="1" ht="25.5" customHeight="1">
      <c r="A81" s="6" t="s">
        <v>564</v>
      </c>
      <c r="B81" s="7"/>
      <c r="C81" s="7" t="s">
        <v>565</v>
      </c>
      <c r="D81" s="6" t="s">
        <v>566</v>
      </c>
      <c r="E81" s="6" t="s">
        <v>567</v>
      </c>
      <c r="F81" s="6" t="s">
        <v>33</v>
      </c>
      <c r="G81" s="8" t="s">
        <v>568</v>
      </c>
      <c r="H81" s="6">
        <v>26900</v>
      </c>
      <c r="I81" s="9">
        <v>10491</v>
      </c>
      <c r="J81" s="10">
        <v>0.39</v>
      </c>
      <c r="K81" s="8"/>
      <c r="L81" s="6">
        <v>12</v>
      </c>
      <c r="M81" s="6"/>
      <c r="N81" s="8"/>
      <c r="O81" s="14" t="s">
        <v>58</v>
      </c>
      <c r="P81" s="11">
        <v>0.25</v>
      </c>
      <c r="Q81" s="8" t="s">
        <v>43</v>
      </c>
      <c r="R81" s="8" t="s">
        <v>136</v>
      </c>
      <c r="S81" s="8" t="s">
        <v>569</v>
      </c>
      <c r="T81" s="8" t="s">
        <v>570</v>
      </c>
      <c r="U81" s="8">
        <v>0</v>
      </c>
      <c r="V81" s="8">
        <v>5</v>
      </c>
      <c r="W81" s="8">
        <v>20</v>
      </c>
      <c r="X81" s="8">
        <v>0</v>
      </c>
      <c r="Y81" s="9">
        <f t="shared" si="12"/>
      </c>
      <c r="Z81" s="12">
        <f t="shared" si="13"/>
      </c>
      <c r="AA81" s="9">
        <f t="shared" si="14"/>
      </c>
      <c r="AB81" s="12">
        <f t="shared" si="15"/>
        <v>0.25</v>
      </c>
      <c r="AC81" s="9">
        <f t="shared" si="16"/>
        <v>0</v>
      </c>
      <c r="AD81" s="17">
        <f t="shared" si="17"/>
        <v>6725</v>
      </c>
      <c r="AE81" s="18"/>
    </row>
    <row r="82" spans="1:31" s="1" customFormat="1" ht="12.75" customHeight="1">
      <c r="A82" s="6" t="s">
        <v>571</v>
      </c>
      <c r="B82" s="7"/>
      <c r="C82" s="7" t="s">
        <v>572</v>
      </c>
      <c r="D82" s="6" t="s">
        <v>566</v>
      </c>
      <c r="E82" s="6" t="s">
        <v>567</v>
      </c>
      <c r="F82" s="6" t="s">
        <v>573</v>
      </c>
      <c r="G82" s="8" t="s">
        <v>325</v>
      </c>
      <c r="H82" s="6">
        <v>850</v>
      </c>
      <c r="I82" s="9">
        <v>338.3</v>
      </c>
      <c r="J82" s="10">
        <v>0.398</v>
      </c>
      <c r="K82" s="8"/>
      <c r="L82" s="6">
        <v>12</v>
      </c>
      <c r="M82" s="6"/>
      <c r="N82" s="8"/>
      <c r="O82" s="14" t="s">
        <v>58</v>
      </c>
      <c r="P82" s="11">
        <v>0.36263</v>
      </c>
      <c r="Q82" s="8" t="s">
        <v>43</v>
      </c>
      <c r="R82" s="8" t="s">
        <v>136</v>
      </c>
      <c r="S82" s="8" t="s">
        <v>574</v>
      </c>
      <c r="T82" s="8" t="s">
        <v>575</v>
      </c>
      <c r="U82" s="8">
        <v>14.36</v>
      </c>
      <c r="V82" s="8">
        <v>0</v>
      </c>
      <c r="W82" s="8">
        <v>18</v>
      </c>
      <c r="X82" s="8">
        <v>0</v>
      </c>
      <c r="Y82" s="9">
        <f t="shared" si="12"/>
        <v>13.05</v>
      </c>
      <c r="Z82" s="12">
        <f t="shared" si="13"/>
        <v>0.725</v>
      </c>
      <c r="AA82" s="9">
        <f t="shared" si="14"/>
        <v>49.98</v>
      </c>
      <c r="AB82" s="12">
        <f t="shared" si="15"/>
      </c>
      <c r="AC82" s="9">
        <f t="shared" si="16"/>
      </c>
      <c r="AD82" s="17">
        <f t="shared" si="17"/>
        <v>308.2355</v>
      </c>
      <c r="AE82" s="18"/>
    </row>
    <row r="83" spans="1:31" s="1" customFormat="1" ht="25.5" customHeight="1">
      <c r="A83" s="6" t="s">
        <v>576</v>
      </c>
      <c r="B83" s="7"/>
      <c r="C83" s="7" t="s">
        <v>577</v>
      </c>
      <c r="D83" s="6" t="s">
        <v>578</v>
      </c>
      <c r="E83" s="6" t="s">
        <v>579</v>
      </c>
      <c r="F83" s="6" t="s">
        <v>33</v>
      </c>
      <c r="G83" s="8" t="s">
        <v>580</v>
      </c>
      <c r="H83" s="6">
        <v>900</v>
      </c>
      <c r="I83" s="9">
        <v>357.15</v>
      </c>
      <c r="J83" s="10">
        <v>0.39683</v>
      </c>
      <c r="K83" s="8"/>
      <c r="L83" s="6">
        <v>12</v>
      </c>
      <c r="M83" s="6"/>
      <c r="N83" s="8"/>
      <c r="O83" s="14" t="s">
        <v>41</v>
      </c>
      <c r="P83" s="11">
        <v>0.25952</v>
      </c>
      <c r="Q83" s="8" t="s">
        <v>43</v>
      </c>
      <c r="R83" s="8" t="s">
        <v>117</v>
      </c>
      <c r="S83" s="8" t="s">
        <v>581</v>
      </c>
      <c r="T83" s="8" t="s">
        <v>582</v>
      </c>
      <c r="U83" s="8">
        <v>12</v>
      </c>
      <c r="V83" s="8">
        <v>0</v>
      </c>
      <c r="W83" s="8">
        <v>21</v>
      </c>
      <c r="X83" s="8">
        <v>0</v>
      </c>
      <c r="Y83" s="9">
        <f t="shared" si="12"/>
        <v>10.91</v>
      </c>
      <c r="Z83" s="12">
        <f t="shared" si="13"/>
        <v>0.51952</v>
      </c>
      <c r="AA83" s="9">
        <f t="shared" si="14"/>
        <v>50.05</v>
      </c>
      <c r="AB83" s="12">
        <f t="shared" si="15"/>
      </c>
      <c r="AC83" s="9">
        <f t="shared" si="16"/>
      </c>
      <c r="AD83" s="17">
        <f t="shared" si="17"/>
        <v>233.56799999999998</v>
      </c>
      <c r="AE83" s="18"/>
    </row>
    <row r="84" spans="1:31" s="1" customFormat="1" ht="25.5" customHeight="1">
      <c r="A84" s="6" t="s">
        <v>583</v>
      </c>
      <c r="B84" s="7"/>
      <c r="C84" s="7" t="s">
        <v>584</v>
      </c>
      <c r="D84" s="6" t="s">
        <v>585</v>
      </c>
      <c r="E84" s="6" t="s">
        <v>586</v>
      </c>
      <c r="F84" s="6" t="s">
        <v>33</v>
      </c>
      <c r="G84" s="8" t="s">
        <v>57</v>
      </c>
      <c r="H84" s="6">
        <v>1000</v>
      </c>
      <c r="I84" s="9">
        <v>634.7</v>
      </c>
      <c r="J84" s="10">
        <v>0.6347</v>
      </c>
      <c r="K84" s="8"/>
      <c r="L84" s="6">
        <v>12</v>
      </c>
      <c r="M84" s="6"/>
      <c r="N84" s="8"/>
      <c r="O84" s="14" t="s">
        <v>58</v>
      </c>
      <c r="P84" s="11">
        <v>0.41814</v>
      </c>
      <c r="Q84" s="8" t="s">
        <v>43</v>
      </c>
      <c r="R84" s="8" t="s">
        <v>136</v>
      </c>
      <c r="S84" s="8" t="s">
        <v>587</v>
      </c>
      <c r="T84" s="8" t="s">
        <v>588</v>
      </c>
      <c r="U84" s="8">
        <v>91.99</v>
      </c>
      <c r="V84" s="8">
        <v>0</v>
      </c>
      <c r="W84" s="8">
        <v>100</v>
      </c>
      <c r="X84" s="8">
        <v>0</v>
      </c>
      <c r="Y84" s="9">
        <f t="shared" si="12"/>
        <v>83.63</v>
      </c>
      <c r="Z84" s="12">
        <f t="shared" si="13"/>
        <v>0.8363</v>
      </c>
      <c r="AA84" s="9">
        <f t="shared" si="14"/>
        <v>50</v>
      </c>
      <c r="AB84" s="12">
        <f t="shared" si="15"/>
      </c>
      <c r="AC84" s="9">
        <f t="shared" si="16"/>
      </c>
      <c r="AD84" s="17">
        <f t="shared" si="17"/>
        <v>418.14</v>
      </c>
      <c r="AE84" s="18"/>
    </row>
    <row r="85" spans="1:31" s="1" customFormat="1" ht="25.5" customHeight="1">
      <c r="A85" s="6" t="s">
        <v>589</v>
      </c>
      <c r="B85" s="7"/>
      <c r="C85" s="7" t="s">
        <v>590</v>
      </c>
      <c r="D85" s="6" t="s">
        <v>585</v>
      </c>
      <c r="E85" s="6" t="s">
        <v>586</v>
      </c>
      <c r="F85" s="6" t="s">
        <v>33</v>
      </c>
      <c r="G85" s="8" t="s">
        <v>139</v>
      </c>
      <c r="H85" s="6">
        <v>2400</v>
      </c>
      <c r="I85" s="9">
        <v>408</v>
      </c>
      <c r="J85" s="10">
        <v>0.17</v>
      </c>
      <c r="K85" s="8"/>
      <c r="L85" s="6">
        <v>12</v>
      </c>
      <c r="M85" s="6"/>
      <c r="N85" s="8"/>
      <c r="O85" s="14" t="s">
        <v>591</v>
      </c>
      <c r="P85" s="11">
        <v>0.10805</v>
      </c>
      <c r="Q85" s="8" t="s">
        <v>43</v>
      </c>
      <c r="R85" s="8" t="s">
        <v>136</v>
      </c>
      <c r="S85" s="8" t="s">
        <v>592</v>
      </c>
      <c r="T85" s="8" t="s">
        <v>593</v>
      </c>
      <c r="U85" s="8">
        <v>23.77</v>
      </c>
      <c r="V85" s="8">
        <v>0</v>
      </c>
      <c r="W85" s="8">
        <v>100</v>
      </c>
      <c r="X85" s="8">
        <v>0</v>
      </c>
      <c r="Y85" s="9">
        <f t="shared" si="12"/>
        <v>21.61</v>
      </c>
      <c r="Z85" s="12">
        <f t="shared" si="13"/>
        <v>0.2161</v>
      </c>
      <c r="AA85" s="9">
        <f t="shared" si="14"/>
        <v>50</v>
      </c>
      <c r="AB85" s="12">
        <f t="shared" si="15"/>
      </c>
      <c r="AC85" s="9">
        <f t="shared" si="16"/>
      </c>
      <c r="AD85" s="17">
        <f t="shared" si="17"/>
        <v>259.32</v>
      </c>
      <c r="AE85" s="18"/>
    </row>
    <row r="86" spans="1:31" s="1" customFormat="1" ht="25.5" customHeight="1">
      <c r="A86" s="6" t="s">
        <v>594</v>
      </c>
      <c r="B86" s="7"/>
      <c r="C86" s="7" t="s">
        <v>595</v>
      </c>
      <c r="D86" s="6" t="s">
        <v>596</v>
      </c>
      <c r="E86" s="6" t="s">
        <v>597</v>
      </c>
      <c r="F86" s="6" t="s">
        <v>240</v>
      </c>
      <c r="G86" s="8" t="s">
        <v>598</v>
      </c>
      <c r="H86" s="6">
        <v>620000</v>
      </c>
      <c r="I86" s="9">
        <v>19995</v>
      </c>
      <c r="J86" s="10">
        <v>0.03225</v>
      </c>
      <c r="K86" s="8" t="s">
        <v>242</v>
      </c>
      <c r="L86" s="6">
        <v>12</v>
      </c>
      <c r="M86" s="6"/>
      <c r="N86" s="8"/>
      <c r="O86" s="14" t="s">
        <v>32</v>
      </c>
      <c r="P86" s="11">
        <v>0.00727</v>
      </c>
      <c r="Q86" s="8" t="s">
        <v>43</v>
      </c>
      <c r="R86" s="8" t="s">
        <v>599</v>
      </c>
      <c r="S86" s="8" t="s">
        <v>600</v>
      </c>
      <c r="T86" s="8" t="s">
        <v>601</v>
      </c>
      <c r="U86" s="8">
        <v>0</v>
      </c>
      <c r="V86" s="8">
        <v>5.79</v>
      </c>
      <c r="W86" s="8">
        <v>1</v>
      </c>
      <c r="X86" s="8">
        <v>200</v>
      </c>
      <c r="Y86" s="9">
        <f t="shared" si="12"/>
      </c>
      <c r="Z86" s="12">
        <f t="shared" si="13"/>
      </c>
      <c r="AA86" s="9">
        <f t="shared" si="14"/>
      </c>
      <c r="AB86" s="12">
        <f t="shared" si="15"/>
        <v>0.02895</v>
      </c>
      <c r="AC86" s="9">
        <f t="shared" si="16"/>
        <v>74.89</v>
      </c>
      <c r="AD86" s="17">
        <f t="shared" si="17"/>
        <v>4507.400000000001</v>
      </c>
      <c r="AE86" s="18"/>
    </row>
    <row r="87" spans="1:31" s="1" customFormat="1" ht="25.5" customHeight="1">
      <c r="A87" s="6" t="s">
        <v>602</v>
      </c>
      <c r="B87" s="7"/>
      <c r="C87" s="7" t="s">
        <v>603</v>
      </c>
      <c r="D87" s="6" t="s">
        <v>604</v>
      </c>
      <c r="E87" s="6" t="s">
        <v>597</v>
      </c>
      <c r="F87" s="6" t="s">
        <v>33</v>
      </c>
      <c r="G87" s="8" t="s">
        <v>605</v>
      </c>
      <c r="H87" s="6">
        <v>20850</v>
      </c>
      <c r="I87" s="9">
        <v>2612.56818181818</v>
      </c>
      <c r="J87" s="10">
        <v>0.12530303030303</v>
      </c>
      <c r="K87" s="8"/>
      <c r="L87" s="6">
        <v>12</v>
      </c>
      <c r="M87" s="6"/>
      <c r="N87" s="8"/>
      <c r="O87" s="14" t="s">
        <v>35</v>
      </c>
      <c r="P87" s="11">
        <v>0.1253</v>
      </c>
      <c r="Q87" s="8" t="s">
        <v>43</v>
      </c>
      <c r="R87" s="8" t="s">
        <v>337</v>
      </c>
      <c r="S87" s="8" t="s">
        <v>606</v>
      </c>
      <c r="T87" s="8" t="s">
        <v>607</v>
      </c>
      <c r="U87" s="8">
        <v>8.27</v>
      </c>
      <c r="V87" s="8">
        <v>0</v>
      </c>
      <c r="W87" s="8">
        <v>30</v>
      </c>
      <c r="X87" s="8">
        <v>0</v>
      </c>
      <c r="Y87" s="9">
        <f t="shared" si="12"/>
        <v>7.52</v>
      </c>
      <c r="Z87" s="12">
        <f t="shared" si="13"/>
        <v>0.25067</v>
      </c>
      <c r="AA87" s="9">
        <f t="shared" si="14"/>
        <v>50.01</v>
      </c>
      <c r="AB87" s="12">
        <f t="shared" si="15"/>
      </c>
      <c r="AC87" s="9">
        <f t="shared" si="16"/>
      </c>
      <c r="AD87" s="17">
        <f t="shared" si="17"/>
        <v>2612.505</v>
      </c>
      <c r="AE87" s="18"/>
    </row>
    <row r="88" spans="1:31" s="1" customFormat="1" ht="12.75" customHeight="1">
      <c r="A88" s="6" t="s">
        <v>608</v>
      </c>
      <c r="B88" s="7"/>
      <c r="C88" s="7" t="s">
        <v>609</v>
      </c>
      <c r="D88" s="6" t="s">
        <v>604</v>
      </c>
      <c r="E88" s="6" t="s">
        <v>597</v>
      </c>
      <c r="F88" s="6" t="s">
        <v>246</v>
      </c>
      <c r="G88" s="8" t="s">
        <v>610</v>
      </c>
      <c r="H88" s="6">
        <v>162480</v>
      </c>
      <c r="I88" s="9">
        <v>43382.16</v>
      </c>
      <c r="J88" s="10">
        <v>0.267</v>
      </c>
      <c r="K88" s="8"/>
      <c r="L88" s="6">
        <v>12</v>
      </c>
      <c r="M88" s="6"/>
      <c r="N88" s="8"/>
      <c r="O88" s="14" t="s">
        <v>32</v>
      </c>
      <c r="P88" s="11">
        <v>0.24</v>
      </c>
      <c r="Q88" s="8" t="s">
        <v>43</v>
      </c>
      <c r="R88" s="8" t="s">
        <v>118</v>
      </c>
      <c r="S88" s="8" t="s">
        <v>611</v>
      </c>
      <c r="T88" s="8" t="s">
        <v>612</v>
      </c>
      <c r="U88" s="8">
        <v>3.21</v>
      </c>
      <c r="V88" s="8">
        <v>0</v>
      </c>
      <c r="W88" s="8">
        <v>6</v>
      </c>
      <c r="X88" s="8">
        <v>0</v>
      </c>
      <c r="Y88" s="9">
        <f t="shared" si="12"/>
        <v>2.92</v>
      </c>
      <c r="Z88" s="12">
        <f t="shared" si="13"/>
        <v>0.48667</v>
      </c>
      <c r="AA88" s="9">
        <f t="shared" si="14"/>
        <v>50.69</v>
      </c>
      <c r="AB88" s="12">
        <f t="shared" si="15"/>
      </c>
      <c r="AC88" s="9">
        <f t="shared" si="16"/>
      </c>
      <c r="AD88" s="17">
        <f t="shared" si="17"/>
        <v>38995.2</v>
      </c>
      <c r="AE88" s="18"/>
    </row>
    <row r="89" spans="1:31" s="1" customFormat="1" ht="12.75" customHeight="1">
      <c r="A89" s="6" t="s">
        <v>614</v>
      </c>
      <c r="B89" s="7"/>
      <c r="C89" s="7" t="s">
        <v>615</v>
      </c>
      <c r="D89" s="6" t="s">
        <v>616</v>
      </c>
      <c r="E89" s="6" t="s">
        <v>617</v>
      </c>
      <c r="F89" s="6" t="s">
        <v>231</v>
      </c>
      <c r="G89" s="8" t="s">
        <v>618</v>
      </c>
      <c r="H89" s="6">
        <v>2630</v>
      </c>
      <c r="I89" s="9">
        <v>10161.9781</v>
      </c>
      <c r="J89" s="10">
        <v>3.86387</v>
      </c>
      <c r="K89" s="8"/>
      <c r="L89" s="6">
        <v>12</v>
      </c>
      <c r="M89" s="6"/>
      <c r="N89" s="8"/>
      <c r="O89" s="14" t="s">
        <v>58</v>
      </c>
      <c r="P89" s="11">
        <v>3.86</v>
      </c>
      <c r="Q89" s="8" t="s">
        <v>43</v>
      </c>
      <c r="R89" s="8" t="s">
        <v>59</v>
      </c>
      <c r="S89" s="8" t="s">
        <v>619</v>
      </c>
      <c r="T89" s="8" t="s">
        <v>620</v>
      </c>
      <c r="U89" s="8">
        <v>8.5</v>
      </c>
      <c r="V89" s="8">
        <v>0</v>
      </c>
      <c r="W89" s="8">
        <v>1</v>
      </c>
      <c r="X89" s="8">
        <v>0</v>
      </c>
      <c r="Y89" s="9">
        <f t="shared" si="12"/>
        <v>7.73</v>
      </c>
      <c r="Z89" s="12">
        <f t="shared" si="13"/>
        <v>7.73</v>
      </c>
      <c r="AA89" s="9">
        <f t="shared" si="14"/>
        <v>50.06</v>
      </c>
      <c r="AB89" s="12">
        <f t="shared" si="15"/>
      </c>
      <c r="AC89" s="9">
        <f t="shared" si="16"/>
      </c>
      <c r="AD89" s="17">
        <f t="shared" si="17"/>
        <v>10151.8</v>
      </c>
      <c r="AE89" s="18"/>
    </row>
    <row r="90" spans="1:31" s="1" customFormat="1" ht="12.75" customHeight="1">
      <c r="A90" s="6" t="s">
        <v>621</v>
      </c>
      <c r="B90" s="7"/>
      <c r="C90" s="7" t="s">
        <v>622</v>
      </c>
      <c r="D90" s="6" t="s">
        <v>616</v>
      </c>
      <c r="E90" s="6" t="s">
        <v>617</v>
      </c>
      <c r="F90" s="6" t="s">
        <v>258</v>
      </c>
      <c r="G90" s="8" t="s">
        <v>618</v>
      </c>
      <c r="H90" s="6">
        <v>2500</v>
      </c>
      <c r="I90" s="9">
        <v>9650</v>
      </c>
      <c r="J90" s="10">
        <v>3.86</v>
      </c>
      <c r="K90" s="8"/>
      <c r="L90" s="6">
        <v>12</v>
      </c>
      <c r="M90" s="6"/>
      <c r="N90" s="8"/>
      <c r="O90" s="14" t="s">
        <v>35</v>
      </c>
      <c r="P90" s="11">
        <v>3.86</v>
      </c>
      <c r="Q90" s="8" t="s">
        <v>43</v>
      </c>
      <c r="R90" s="8" t="s">
        <v>59</v>
      </c>
      <c r="S90" s="8" t="s">
        <v>623</v>
      </c>
      <c r="T90" s="8" t="s">
        <v>624</v>
      </c>
      <c r="U90" s="8">
        <v>8.5</v>
      </c>
      <c r="V90" s="8">
        <v>0</v>
      </c>
      <c r="W90" s="8">
        <v>1</v>
      </c>
      <c r="X90" s="8">
        <v>0</v>
      </c>
      <c r="Y90" s="9">
        <f t="shared" si="12"/>
        <v>7.73</v>
      </c>
      <c r="Z90" s="12">
        <f t="shared" si="13"/>
        <v>7.73</v>
      </c>
      <c r="AA90" s="9">
        <f t="shared" si="14"/>
        <v>50.06</v>
      </c>
      <c r="AB90" s="12">
        <f t="shared" si="15"/>
      </c>
      <c r="AC90" s="9">
        <f t="shared" si="16"/>
      </c>
      <c r="AD90" s="17">
        <f t="shared" si="17"/>
        <v>9650</v>
      </c>
      <c r="AE90" s="18"/>
    </row>
    <row r="91" spans="1:31" s="1" customFormat="1" ht="12.75" customHeight="1">
      <c r="A91" s="6" t="s">
        <v>628</v>
      </c>
      <c r="B91" s="7"/>
      <c r="C91" s="7" t="s">
        <v>629</v>
      </c>
      <c r="D91" s="6" t="s">
        <v>630</v>
      </c>
      <c r="E91" s="6" t="s">
        <v>631</v>
      </c>
      <c r="F91" s="6" t="s">
        <v>632</v>
      </c>
      <c r="G91" s="8" t="s">
        <v>633</v>
      </c>
      <c r="H91" s="6">
        <v>112250</v>
      </c>
      <c r="I91" s="9">
        <v>72513.5</v>
      </c>
      <c r="J91" s="10">
        <v>0.646</v>
      </c>
      <c r="K91" s="8"/>
      <c r="L91" s="6">
        <v>12</v>
      </c>
      <c r="M91" s="6"/>
      <c r="N91" s="8"/>
      <c r="O91" s="14" t="s">
        <v>35</v>
      </c>
      <c r="P91" s="11">
        <v>0.646</v>
      </c>
      <c r="Q91" s="8" t="s">
        <v>43</v>
      </c>
      <c r="R91" s="8" t="s">
        <v>74</v>
      </c>
      <c r="S91" s="8" t="s">
        <v>634</v>
      </c>
      <c r="T91" s="8" t="s">
        <v>635</v>
      </c>
      <c r="U91" s="8">
        <v>0</v>
      </c>
      <c r="V91" s="8">
        <v>6.46</v>
      </c>
      <c r="W91" s="8">
        <v>10</v>
      </c>
      <c r="X91" s="8">
        <v>0</v>
      </c>
      <c r="Y91" s="9">
        <f t="shared" si="12"/>
      </c>
      <c r="Z91" s="12">
        <f t="shared" si="13"/>
      </c>
      <c r="AA91" s="9">
        <f t="shared" si="14"/>
      </c>
      <c r="AB91" s="12">
        <f t="shared" si="15"/>
        <v>0.646</v>
      </c>
      <c r="AC91" s="9">
        <f t="shared" si="16"/>
        <v>0</v>
      </c>
      <c r="AD91" s="17">
        <f t="shared" si="17"/>
        <v>72513.5</v>
      </c>
      <c r="AE91" s="18"/>
    </row>
    <row r="92" spans="1:31" s="1" customFormat="1" ht="12.75" customHeight="1">
      <c r="A92" s="6" t="s">
        <v>636</v>
      </c>
      <c r="B92" s="7"/>
      <c r="C92" s="20" t="s">
        <v>1716</v>
      </c>
      <c r="D92" s="6"/>
      <c r="E92" s="6"/>
      <c r="F92" s="6"/>
      <c r="G92" s="8"/>
      <c r="H92" s="6" t="s">
        <v>463</v>
      </c>
      <c r="I92" s="9">
        <v>0</v>
      </c>
      <c r="J92" s="10">
        <v>0</v>
      </c>
      <c r="K92" s="8"/>
      <c r="L92" s="6" t="s">
        <v>463</v>
      </c>
      <c r="M92" s="6"/>
      <c r="N92" s="8"/>
      <c r="O92" s="14"/>
      <c r="P92" s="11">
        <v>28405.915</v>
      </c>
      <c r="Q92" s="8" t="s">
        <v>43</v>
      </c>
      <c r="R92" s="8" t="s">
        <v>146</v>
      </c>
      <c r="S92" s="8"/>
      <c r="T92" s="8"/>
      <c r="U92" s="8"/>
      <c r="V92" s="8">
        <v>0</v>
      </c>
      <c r="W92" s="8"/>
      <c r="X92" s="8">
        <v>0</v>
      </c>
      <c r="Y92" s="9">
        <f t="shared" si="12"/>
      </c>
      <c r="Z92" s="12">
        <f t="shared" si="13"/>
      </c>
      <c r="AA92" s="9">
        <f t="shared" si="14"/>
      </c>
      <c r="AB92" s="12">
        <f t="shared" si="15"/>
      </c>
      <c r="AC92" s="9">
        <f t="shared" si="16"/>
      </c>
      <c r="AD92" s="17">
        <f t="shared" si="17"/>
      </c>
      <c r="AE92" s="18"/>
    </row>
    <row r="93" spans="1:31" s="1" customFormat="1" ht="25.5" customHeight="1">
      <c r="A93" s="6" t="s">
        <v>636</v>
      </c>
      <c r="B93" s="7" t="s">
        <v>464</v>
      </c>
      <c r="C93" s="7"/>
      <c r="D93" s="6" t="s">
        <v>637</v>
      </c>
      <c r="E93" s="6" t="s">
        <v>638</v>
      </c>
      <c r="F93" s="6" t="s">
        <v>110</v>
      </c>
      <c r="G93" s="8" t="s">
        <v>639</v>
      </c>
      <c r="H93" s="6">
        <v>3550</v>
      </c>
      <c r="I93" s="9">
        <v>3159.5</v>
      </c>
      <c r="J93" s="10">
        <v>0.89</v>
      </c>
      <c r="K93" s="8" t="s">
        <v>468</v>
      </c>
      <c r="L93" s="6">
        <v>12</v>
      </c>
      <c r="M93" s="6"/>
      <c r="N93" s="8"/>
      <c r="O93" s="14" t="s">
        <v>48</v>
      </c>
      <c r="P93" s="11">
        <v>0.8863</v>
      </c>
      <c r="Q93" s="8" t="s">
        <v>43</v>
      </c>
      <c r="R93" s="8" t="s">
        <v>146</v>
      </c>
      <c r="S93" s="8" t="s">
        <v>640</v>
      </c>
      <c r="T93" s="8" t="s">
        <v>641</v>
      </c>
      <c r="U93" s="8">
        <v>19.55</v>
      </c>
      <c r="V93" s="8">
        <v>0</v>
      </c>
      <c r="W93" s="8">
        <v>1</v>
      </c>
      <c r="X93" s="8">
        <v>10</v>
      </c>
      <c r="Y93" s="9">
        <f t="shared" si="12"/>
        <v>17.77</v>
      </c>
      <c r="Z93" s="12">
        <f t="shared" si="13"/>
        <v>1.777</v>
      </c>
      <c r="AA93" s="9">
        <f t="shared" si="14"/>
        <v>50.12</v>
      </c>
      <c r="AB93" s="12">
        <f t="shared" si="15"/>
      </c>
      <c r="AC93" s="9">
        <f t="shared" si="16"/>
      </c>
      <c r="AD93" s="17">
        <f t="shared" si="17"/>
        <v>3146.365</v>
      </c>
      <c r="AE93" s="18"/>
    </row>
    <row r="94" spans="1:31" s="1" customFormat="1" ht="25.5" customHeight="1">
      <c r="A94" s="6" t="s">
        <v>636</v>
      </c>
      <c r="B94" s="7" t="s">
        <v>471</v>
      </c>
      <c r="C94" s="7"/>
      <c r="D94" s="6" t="s">
        <v>637</v>
      </c>
      <c r="E94" s="6" t="s">
        <v>638</v>
      </c>
      <c r="F94" s="6" t="s">
        <v>110</v>
      </c>
      <c r="G94" s="8" t="s">
        <v>642</v>
      </c>
      <c r="H94" s="6">
        <v>28500</v>
      </c>
      <c r="I94" s="9">
        <v>25365</v>
      </c>
      <c r="J94" s="10">
        <v>0.89</v>
      </c>
      <c r="K94" s="8" t="s">
        <v>468</v>
      </c>
      <c r="L94" s="6">
        <v>12</v>
      </c>
      <c r="M94" s="6"/>
      <c r="N94" s="8"/>
      <c r="O94" s="14" t="s">
        <v>48</v>
      </c>
      <c r="P94" s="11">
        <v>0.8863</v>
      </c>
      <c r="Q94" s="8" t="s">
        <v>43</v>
      </c>
      <c r="R94" s="8" t="s">
        <v>146</v>
      </c>
      <c r="S94" s="8" t="s">
        <v>643</v>
      </c>
      <c r="T94" s="8" t="s">
        <v>644</v>
      </c>
      <c r="U94" s="8">
        <v>99.48</v>
      </c>
      <c r="V94" s="8">
        <v>0</v>
      </c>
      <c r="W94" s="8">
        <v>1</v>
      </c>
      <c r="X94" s="8">
        <v>50</v>
      </c>
      <c r="Y94" s="9">
        <f t="shared" si="12"/>
        <v>90.44</v>
      </c>
      <c r="Z94" s="12">
        <f t="shared" si="13"/>
        <v>1.8088</v>
      </c>
      <c r="AA94" s="9">
        <f t="shared" si="14"/>
        <v>51</v>
      </c>
      <c r="AB94" s="12">
        <f t="shared" si="15"/>
      </c>
      <c r="AC94" s="9">
        <f t="shared" si="16"/>
      </c>
      <c r="AD94" s="17">
        <f t="shared" si="17"/>
        <v>25259.55</v>
      </c>
      <c r="AE94" s="18"/>
    </row>
    <row r="95" spans="1:31" s="44" customFormat="1" ht="38.25">
      <c r="A95" s="34" t="s">
        <v>645</v>
      </c>
      <c r="B95" s="35"/>
      <c r="C95" s="35" t="s">
        <v>646</v>
      </c>
      <c r="D95" s="34" t="s">
        <v>647</v>
      </c>
      <c r="E95" s="34" t="s">
        <v>648</v>
      </c>
      <c r="F95" s="34" t="s">
        <v>33</v>
      </c>
      <c r="G95" s="36" t="s">
        <v>649</v>
      </c>
      <c r="H95" s="34">
        <v>289520</v>
      </c>
      <c r="I95" s="37">
        <v>6137824</v>
      </c>
      <c r="J95" s="38">
        <v>21.2</v>
      </c>
      <c r="K95" s="36"/>
      <c r="L95" s="34">
        <v>12</v>
      </c>
      <c r="M95" s="34"/>
      <c r="N95" s="36"/>
      <c r="O95" s="39" t="s">
        <v>35</v>
      </c>
      <c r="P95" s="40">
        <v>19.79767</v>
      </c>
      <c r="Q95" s="36" t="s">
        <v>43</v>
      </c>
      <c r="R95" s="36" t="s">
        <v>107</v>
      </c>
      <c r="S95" s="36" t="s">
        <v>650</v>
      </c>
      <c r="T95" s="36" t="s">
        <v>651</v>
      </c>
      <c r="U95" s="36">
        <v>0</v>
      </c>
      <c r="V95" s="36">
        <v>593.93</v>
      </c>
      <c r="W95" s="36">
        <v>30</v>
      </c>
      <c r="X95" s="36">
        <v>0</v>
      </c>
      <c r="Y95" s="37">
        <f t="shared" si="12"/>
      </c>
      <c r="Z95" s="41">
        <f t="shared" si="13"/>
      </c>
      <c r="AA95" s="37">
        <f t="shared" si="14"/>
      </c>
      <c r="AB95" s="41">
        <f t="shared" si="15"/>
        <v>19.79767</v>
      </c>
      <c r="AC95" s="37">
        <f t="shared" si="16"/>
        <v>0</v>
      </c>
      <c r="AD95" s="42">
        <f t="shared" si="17"/>
        <v>5731821.4184</v>
      </c>
      <c r="AE95" s="43" t="s">
        <v>1718</v>
      </c>
    </row>
    <row r="96" spans="1:31" s="1" customFormat="1" ht="25.5">
      <c r="A96" s="6" t="s">
        <v>652</v>
      </c>
      <c r="B96" s="7"/>
      <c r="C96" s="7" t="s">
        <v>653</v>
      </c>
      <c r="D96" s="6" t="s">
        <v>654</v>
      </c>
      <c r="E96" s="6" t="s">
        <v>655</v>
      </c>
      <c r="F96" s="6" t="s">
        <v>33</v>
      </c>
      <c r="G96" s="8" t="s">
        <v>385</v>
      </c>
      <c r="H96" s="6">
        <v>8050</v>
      </c>
      <c r="I96" s="9">
        <v>39418.8375</v>
      </c>
      <c r="J96" s="10">
        <v>4.89675</v>
      </c>
      <c r="K96" s="8"/>
      <c r="L96" s="6">
        <v>12</v>
      </c>
      <c r="M96" s="6"/>
      <c r="N96" s="8"/>
      <c r="O96" s="14" t="s">
        <v>35</v>
      </c>
      <c r="P96" s="11">
        <v>4.89345</v>
      </c>
      <c r="Q96" s="8" t="s">
        <v>43</v>
      </c>
      <c r="R96" s="8" t="s">
        <v>107</v>
      </c>
      <c r="S96" s="8" t="s">
        <v>656</v>
      </c>
      <c r="T96" s="8" t="s">
        <v>657</v>
      </c>
      <c r="U96" s="8">
        <v>0</v>
      </c>
      <c r="V96" s="8">
        <v>161.5</v>
      </c>
      <c r="W96" s="8">
        <v>30</v>
      </c>
      <c r="X96" s="8">
        <v>0</v>
      </c>
      <c r="Y96" s="9">
        <f t="shared" si="12"/>
      </c>
      <c r="Z96" s="12">
        <f t="shared" si="13"/>
      </c>
      <c r="AA96" s="9">
        <f t="shared" si="14"/>
      </c>
      <c r="AB96" s="12">
        <f t="shared" si="15"/>
        <v>5.38333</v>
      </c>
      <c r="AC96" s="9">
        <f t="shared" si="16"/>
        <v>9.099999999999994</v>
      </c>
      <c r="AD96" s="17">
        <f t="shared" si="17"/>
        <v>39392.2725</v>
      </c>
      <c r="AE96" s="18"/>
    </row>
    <row r="97" spans="1:31" s="1" customFormat="1" ht="12.75">
      <c r="A97" s="6" t="s">
        <v>658</v>
      </c>
      <c r="B97" s="7"/>
      <c r="C97" s="7" t="s">
        <v>659</v>
      </c>
      <c r="D97" s="6" t="s">
        <v>654</v>
      </c>
      <c r="E97" s="6" t="s">
        <v>655</v>
      </c>
      <c r="F97" s="6" t="s">
        <v>660</v>
      </c>
      <c r="G97" s="8" t="s">
        <v>661</v>
      </c>
      <c r="H97" s="6">
        <v>40</v>
      </c>
      <c r="I97" s="9">
        <v>1818.4</v>
      </c>
      <c r="J97" s="10">
        <v>45.46</v>
      </c>
      <c r="K97" s="8"/>
      <c r="L97" s="6">
        <v>12</v>
      </c>
      <c r="M97" s="6"/>
      <c r="N97" s="8"/>
      <c r="O97" s="14" t="s">
        <v>35</v>
      </c>
      <c r="P97" s="11">
        <v>41.32314</v>
      </c>
      <c r="Q97" s="8" t="s">
        <v>43</v>
      </c>
      <c r="R97" s="8" t="s">
        <v>107</v>
      </c>
      <c r="S97" s="8" t="s">
        <v>662</v>
      </c>
      <c r="T97" s="8" t="s">
        <v>663</v>
      </c>
      <c r="U97" s="8">
        <v>0</v>
      </c>
      <c r="V97" s="8">
        <v>45.46</v>
      </c>
      <c r="W97" s="8">
        <v>1</v>
      </c>
      <c r="X97" s="8">
        <v>0</v>
      </c>
      <c r="Y97" s="9">
        <f t="shared" si="12"/>
      </c>
      <c r="Z97" s="12">
        <f t="shared" si="13"/>
      </c>
      <c r="AA97" s="9">
        <f t="shared" si="14"/>
      </c>
      <c r="AB97" s="12">
        <f t="shared" si="15"/>
        <v>45.46</v>
      </c>
      <c r="AC97" s="9">
        <f t="shared" si="16"/>
        <v>9.099999999999994</v>
      </c>
      <c r="AD97" s="17">
        <f t="shared" si="17"/>
        <v>1652.9256</v>
      </c>
      <c r="AE97" s="18"/>
    </row>
    <row r="98" spans="1:31" s="1" customFormat="1" ht="25.5">
      <c r="A98" s="6" t="s">
        <v>664</v>
      </c>
      <c r="B98" s="7"/>
      <c r="C98" s="7" t="s">
        <v>665</v>
      </c>
      <c r="D98" s="6" t="s">
        <v>666</v>
      </c>
      <c r="E98" s="6" t="s">
        <v>667</v>
      </c>
      <c r="F98" s="6" t="s">
        <v>33</v>
      </c>
      <c r="G98" s="8" t="s">
        <v>668</v>
      </c>
      <c r="H98" s="6">
        <v>601190</v>
      </c>
      <c r="I98" s="9">
        <v>7995827</v>
      </c>
      <c r="J98" s="10">
        <v>13.3</v>
      </c>
      <c r="K98" s="8"/>
      <c r="L98" s="6">
        <v>12</v>
      </c>
      <c r="M98" s="6"/>
      <c r="N98" s="8"/>
      <c r="O98" s="14" t="s">
        <v>35</v>
      </c>
      <c r="P98" s="11">
        <v>13.29889</v>
      </c>
      <c r="Q98" s="8" t="s">
        <v>43</v>
      </c>
      <c r="R98" s="8" t="s">
        <v>107</v>
      </c>
      <c r="S98" s="8" t="s">
        <v>669</v>
      </c>
      <c r="T98" s="8" t="s">
        <v>670</v>
      </c>
      <c r="U98" s="8">
        <v>0</v>
      </c>
      <c r="V98" s="8">
        <v>432.25</v>
      </c>
      <c r="W98" s="8">
        <v>30</v>
      </c>
      <c r="X98" s="8">
        <v>0</v>
      </c>
      <c r="Y98" s="9">
        <f t="shared" si="12"/>
      </c>
      <c r="Z98" s="12">
        <f t="shared" si="13"/>
      </c>
      <c r="AA98" s="9">
        <f t="shared" si="14"/>
      </c>
      <c r="AB98" s="12">
        <f t="shared" si="15"/>
        <v>14.40833</v>
      </c>
      <c r="AC98" s="9">
        <f t="shared" si="16"/>
        <v>7.700000000000003</v>
      </c>
      <c r="AD98" s="17">
        <f t="shared" si="17"/>
        <v>7995159.6791</v>
      </c>
      <c r="AE98" s="18"/>
    </row>
    <row r="99" spans="1:31" s="1" customFormat="1" ht="25.5" customHeight="1">
      <c r="A99" s="6" t="s">
        <v>671</v>
      </c>
      <c r="B99" s="7"/>
      <c r="C99" s="7" t="s">
        <v>672</v>
      </c>
      <c r="D99" s="6" t="s">
        <v>673</v>
      </c>
      <c r="E99" s="6" t="s">
        <v>674</v>
      </c>
      <c r="F99" s="6" t="s">
        <v>531</v>
      </c>
      <c r="G99" s="8" t="s">
        <v>675</v>
      </c>
      <c r="H99" s="6">
        <v>12100</v>
      </c>
      <c r="I99" s="9">
        <v>24998.6</v>
      </c>
      <c r="J99" s="10">
        <v>2.066</v>
      </c>
      <c r="K99" s="8"/>
      <c r="L99" s="6">
        <v>12</v>
      </c>
      <c r="M99" s="6"/>
      <c r="N99" s="8"/>
      <c r="O99" s="14" t="s">
        <v>32</v>
      </c>
      <c r="P99" s="11">
        <v>1.22</v>
      </c>
      <c r="Q99" s="8" t="s">
        <v>43</v>
      </c>
      <c r="R99" s="8" t="s">
        <v>676</v>
      </c>
      <c r="S99" s="8" t="s">
        <v>677</v>
      </c>
      <c r="T99" s="8" t="s">
        <v>678</v>
      </c>
      <c r="U99" s="8">
        <v>0</v>
      </c>
      <c r="V99" s="8">
        <v>18.18</v>
      </c>
      <c r="W99" s="8">
        <v>10</v>
      </c>
      <c r="X99" s="8">
        <v>0</v>
      </c>
      <c r="Y99" s="9">
        <f t="shared" si="12"/>
      </c>
      <c r="Z99" s="12">
        <f t="shared" si="13"/>
      </c>
      <c r="AA99" s="9">
        <f t="shared" si="14"/>
      </c>
      <c r="AB99" s="12">
        <f t="shared" si="15"/>
        <v>1.818</v>
      </c>
      <c r="AC99" s="9">
        <f t="shared" si="16"/>
        <v>32.89</v>
      </c>
      <c r="AD99" s="17">
        <f t="shared" si="17"/>
        <v>14762</v>
      </c>
      <c r="AE99" s="18"/>
    </row>
    <row r="100" spans="1:31" s="1" customFormat="1" ht="25.5" customHeight="1">
      <c r="A100" s="6" t="s">
        <v>679</v>
      </c>
      <c r="B100" s="7"/>
      <c r="C100" s="7" t="s">
        <v>680</v>
      </c>
      <c r="D100" s="6" t="s">
        <v>673</v>
      </c>
      <c r="E100" s="6" t="s">
        <v>681</v>
      </c>
      <c r="F100" s="6" t="s">
        <v>682</v>
      </c>
      <c r="G100" s="8" t="s">
        <v>683</v>
      </c>
      <c r="H100" s="6">
        <v>209546</v>
      </c>
      <c r="I100" s="9">
        <v>62863.8</v>
      </c>
      <c r="J100" s="10">
        <v>0.3</v>
      </c>
      <c r="K100" s="8"/>
      <c r="L100" s="6">
        <v>12</v>
      </c>
      <c r="M100" s="6"/>
      <c r="N100" s="8"/>
      <c r="O100" s="14" t="s">
        <v>35</v>
      </c>
      <c r="P100" s="11">
        <v>0.2975</v>
      </c>
      <c r="Q100" s="8" t="s">
        <v>43</v>
      </c>
      <c r="R100" s="8" t="s">
        <v>74</v>
      </c>
      <c r="S100" s="8" t="s">
        <v>684</v>
      </c>
      <c r="T100" s="8" t="s">
        <v>685</v>
      </c>
      <c r="U100" s="8">
        <v>6.55</v>
      </c>
      <c r="V100" s="8">
        <v>0</v>
      </c>
      <c r="W100" s="8">
        <v>10</v>
      </c>
      <c r="X100" s="8">
        <v>0</v>
      </c>
      <c r="Y100" s="9">
        <f t="shared" si="12"/>
        <v>5.95</v>
      </c>
      <c r="Z100" s="12">
        <f t="shared" si="13"/>
        <v>0.595</v>
      </c>
      <c r="AA100" s="9">
        <f t="shared" si="14"/>
        <v>50</v>
      </c>
      <c r="AB100" s="12">
        <f t="shared" si="15"/>
      </c>
      <c r="AC100" s="9">
        <f t="shared" si="16"/>
      </c>
      <c r="AD100" s="17">
        <f t="shared" si="17"/>
        <v>62339.935</v>
      </c>
      <c r="AE100" s="18"/>
    </row>
    <row r="101" spans="1:31" s="1" customFormat="1" ht="25.5" customHeight="1">
      <c r="A101" s="6" t="s">
        <v>686</v>
      </c>
      <c r="B101" s="7"/>
      <c r="C101" s="7" t="s">
        <v>687</v>
      </c>
      <c r="D101" s="6" t="s">
        <v>673</v>
      </c>
      <c r="E101" s="6" t="s">
        <v>681</v>
      </c>
      <c r="F101" s="6" t="s">
        <v>682</v>
      </c>
      <c r="G101" s="8" t="s">
        <v>688</v>
      </c>
      <c r="H101" s="6">
        <v>35350</v>
      </c>
      <c r="I101" s="9">
        <v>11312</v>
      </c>
      <c r="J101" s="10">
        <v>0.32</v>
      </c>
      <c r="K101" s="8"/>
      <c r="L101" s="6">
        <v>12</v>
      </c>
      <c r="M101" s="6"/>
      <c r="N101" s="8"/>
      <c r="O101" s="14" t="s">
        <v>35</v>
      </c>
      <c r="P101" s="11">
        <v>0.2975</v>
      </c>
      <c r="Q101" s="8" t="s">
        <v>43</v>
      </c>
      <c r="R101" s="8" t="s">
        <v>74</v>
      </c>
      <c r="S101" s="8" t="s">
        <v>689</v>
      </c>
      <c r="T101" s="8" t="s">
        <v>690</v>
      </c>
      <c r="U101" s="8">
        <v>6.55</v>
      </c>
      <c r="V101" s="8">
        <v>0</v>
      </c>
      <c r="W101" s="8">
        <v>10</v>
      </c>
      <c r="X101" s="8">
        <v>0</v>
      </c>
      <c r="Y101" s="9">
        <f t="shared" si="12"/>
        <v>5.95</v>
      </c>
      <c r="Z101" s="12">
        <f t="shared" si="13"/>
        <v>0.595</v>
      </c>
      <c r="AA101" s="9">
        <f t="shared" si="14"/>
        <v>50</v>
      </c>
      <c r="AB101" s="12">
        <f t="shared" si="15"/>
      </c>
      <c r="AC101" s="9">
        <f t="shared" si="16"/>
      </c>
      <c r="AD101" s="17">
        <f t="shared" si="17"/>
        <v>10516.625</v>
      </c>
      <c r="AE101" s="18"/>
    </row>
    <row r="102" spans="1:31" s="1" customFormat="1" ht="12.75" customHeight="1">
      <c r="A102" s="6" t="s">
        <v>691</v>
      </c>
      <c r="B102" s="7"/>
      <c r="C102" s="7" t="s">
        <v>692</v>
      </c>
      <c r="D102" s="6" t="s">
        <v>693</v>
      </c>
      <c r="E102" s="6" t="s">
        <v>694</v>
      </c>
      <c r="F102" s="6" t="s">
        <v>695</v>
      </c>
      <c r="G102" s="8" t="s">
        <v>145</v>
      </c>
      <c r="H102" s="6">
        <v>27870</v>
      </c>
      <c r="I102" s="9">
        <v>1008894</v>
      </c>
      <c r="J102" s="10">
        <v>36.2</v>
      </c>
      <c r="K102" s="8"/>
      <c r="L102" s="6">
        <v>12</v>
      </c>
      <c r="M102" s="6"/>
      <c r="N102" s="8"/>
      <c r="O102" s="14" t="s">
        <v>58</v>
      </c>
      <c r="P102" s="11">
        <v>36.1</v>
      </c>
      <c r="Q102" s="8" t="s">
        <v>43</v>
      </c>
      <c r="R102" s="8" t="s">
        <v>136</v>
      </c>
      <c r="S102" s="8" t="s">
        <v>696</v>
      </c>
      <c r="T102" s="8" t="s">
        <v>697</v>
      </c>
      <c r="U102" s="8">
        <v>0</v>
      </c>
      <c r="V102" s="8">
        <v>40.61</v>
      </c>
      <c r="W102" s="8">
        <v>1</v>
      </c>
      <c r="X102" s="8">
        <v>0</v>
      </c>
      <c r="Y102" s="9">
        <f aca="true" t="shared" si="18" ref="Y102:Y132">IF(U102&gt;0,ROUND(U102*100/110,2),"")</f>
      </c>
      <c r="Z102" s="12">
        <f aca="true" t="shared" si="19" ref="Z102:Z132">IF(W102*U102&gt;0,ROUND(Y102/IF(X102&gt;0,X102,W102)/IF(X102&gt;0,W102,1),5),Y102)</f>
      </c>
      <c r="AA102" s="9">
        <f aca="true" t="shared" si="20" ref="AA102:AA132">IF(W102*U102&gt;0,100-ROUND(P102/Z102*100,2),"")</f>
      </c>
      <c r="AB102" s="12">
        <f aca="true" t="shared" si="21" ref="AB102:AB132">IF(W102*V102&gt;0,ROUND(V102/IF(X102&gt;0,X102,W102)/IF(X102&gt;0,W102,1),5),"")</f>
        <v>40.61</v>
      </c>
      <c r="AC102" s="9">
        <f aca="true" t="shared" si="22" ref="AC102:AC132">IF(W102*V102&gt;0,100-ROUND(P102/AB102*100,2),"")</f>
        <v>11.11</v>
      </c>
      <c r="AD102" s="17">
        <f aca="true" t="shared" si="23" ref="AD102:AD132">IF(ISNUMBER(H102),IF(P102&gt;0,P102*H102,""),"")</f>
        <v>1006107</v>
      </c>
      <c r="AE102" s="18"/>
    </row>
    <row r="103" spans="1:31" s="1" customFormat="1" ht="12.75" customHeight="1">
      <c r="A103" s="6" t="s">
        <v>698</v>
      </c>
      <c r="B103" s="7"/>
      <c r="C103" s="7" t="s">
        <v>699</v>
      </c>
      <c r="D103" s="6"/>
      <c r="E103" s="6" t="s">
        <v>700</v>
      </c>
      <c r="F103" s="6" t="s">
        <v>701</v>
      </c>
      <c r="G103" s="8" t="s">
        <v>339</v>
      </c>
      <c r="H103" s="6">
        <v>40</v>
      </c>
      <c r="I103" s="9">
        <v>20.3248</v>
      </c>
      <c r="J103" s="10">
        <v>0.50812</v>
      </c>
      <c r="K103" s="8"/>
      <c r="L103" s="6">
        <v>12</v>
      </c>
      <c r="M103" s="6"/>
      <c r="N103" s="8"/>
      <c r="O103" s="14" t="s">
        <v>35</v>
      </c>
      <c r="P103" s="11">
        <v>0.50812</v>
      </c>
      <c r="Q103" s="8" t="s">
        <v>43</v>
      </c>
      <c r="R103" s="8" t="s">
        <v>337</v>
      </c>
      <c r="S103" s="8" t="s">
        <v>702</v>
      </c>
      <c r="T103" s="8" t="s">
        <v>703</v>
      </c>
      <c r="U103" s="8">
        <v>8.94</v>
      </c>
      <c r="V103" s="8">
        <v>0</v>
      </c>
      <c r="W103" s="8">
        <v>8</v>
      </c>
      <c r="X103" s="8">
        <v>0</v>
      </c>
      <c r="Y103" s="9">
        <f t="shared" si="18"/>
        <v>8.13</v>
      </c>
      <c r="Z103" s="12">
        <f t="shared" si="19"/>
        <v>1.01625</v>
      </c>
      <c r="AA103" s="9">
        <f t="shared" si="20"/>
        <v>50</v>
      </c>
      <c r="AB103" s="12">
        <f t="shared" si="21"/>
      </c>
      <c r="AC103" s="9">
        <f t="shared" si="22"/>
      </c>
      <c r="AD103" s="17">
        <f t="shared" si="23"/>
        <v>20.3248</v>
      </c>
      <c r="AE103" s="18"/>
    </row>
    <row r="104" spans="1:31" s="1" customFormat="1" ht="12.75" customHeight="1">
      <c r="A104" s="6" t="s">
        <v>704</v>
      </c>
      <c r="B104" s="7"/>
      <c r="C104" s="7" t="s">
        <v>705</v>
      </c>
      <c r="D104" s="6" t="s">
        <v>706</v>
      </c>
      <c r="E104" s="6" t="s">
        <v>707</v>
      </c>
      <c r="F104" s="6" t="s">
        <v>708</v>
      </c>
      <c r="G104" s="8" t="s">
        <v>709</v>
      </c>
      <c r="H104" s="6">
        <v>432</v>
      </c>
      <c r="I104" s="9">
        <v>7806.24</v>
      </c>
      <c r="J104" s="10">
        <v>18.07</v>
      </c>
      <c r="K104" s="8"/>
      <c r="L104" s="6">
        <v>12</v>
      </c>
      <c r="M104" s="6"/>
      <c r="N104" s="8"/>
      <c r="O104" s="14" t="s">
        <v>32</v>
      </c>
      <c r="P104" s="11">
        <v>4.54545</v>
      </c>
      <c r="Q104" s="8" t="s">
        <v>43</v>
      </c>
      <c r="R104" s="8" t="s">
        <v>99</v>
      </c>
      <c r="S104" s="8" t="s">
        <v>710</v>
      </c>
      <c r="T104" s="8" t="s">
        <v>711</v>
      </c>
      <c r="U104" s="8">
        <v>10</v>
      </c>
      <c r="V104" s="8">
        <v>0</v>
      </c>
      <c r="W104" s="8">
        <v>1</v>
      </c>
      <c r="X104" s="8">
        <v>0</v>
      </c>
      <c r="Y104" s="9">
        <f t="shared" si="18"/>
        <v>9.09</v>
      </c>
      <c r="Z104" s="12">
        <f t="shared" si="19"/>
        <v>9.09</v>
      </c>
      <c r="AA104" s="9">
        <f t="shared" si="20"/>
        <v>50</v>
      </c>
      <c r="AB104" s="12">
        <f t="shared" si="21"/>
      </c>
      <c r="AC104" s="9">
        <f t="shared" si="22"/>
      </c>
      <c r="AD104" s="17">
        <f t="shared" si="23"/>
        <v>1963.6344</v>
      </c>
      <c r="AE104" s="18"/>
    </row>
    <row r="105" spans="1:31" s="1" customFormat="1" ht="12.75" customHeight="1">
      <c r="A105" s="6" t="s">
        <v>712</v>
      </c>
      <c r="B105" s="7"/>
      <c r="C105" s="7" t="s">
        <v>713</v>
      </c>
      <c r="D105" s="6" t="s">
        <v>714</v>
      </c>
      <c r="E105" s="6" t="s">
        <v>715</v>
      </c>
      <c r="F105" s="6" t="s">
        <v>360</v>
      </c>
      <c r="G105" s="8" t="s">
        <v>716</v>
      </c>
      <c r="H105" s="6">
        <v>650</v>
      </c>
      <c r="I105" s="9">
        <v>1920.45454545455</v>
      </c>
      <c r="J105" s="10">
        <v>2.95454545454545</v>
      </c>
      <c r="K105" s="8"/>
      <c r="L105" s="6">
        <v>12</v>
      </c>
      <c r="M105" s="6"/>
      <c r="N105" s="8"/>
      <c r="O105" s="14" t="s">
        <v>41</v>
      </c>
      <c r="P105" s="11">
        <v>2.8945</v>
      </c>
      <c r="Q105" s="8" t="s">
        <v>43</v>
      </c>
      <c r="R105" s="8" t="s">
        <v>326</v>
      </c>
      <c r="S105" s="8" t="s">
        <v>717</v>
      </c>
      <c r="T105" s="8" t="s">
        <v>718</v>
      </c>
      <c r="U105" s="8">
        <v>6.9</v>
      </c>
      <c r="V105" s="8">
        <v>0</v>
      </c>
      <c r="W105" s="8">
        <v>1</v>
      </c>
      <c r="X105" s="8">
        <v>0</v>
      </c>
      <c r="Y105" s="9">
        <f t="shared" si="18"/>
        <v>6.27</v>
      </c>
      <c r="Z105" s="12">
        <f t="shared" si="19"/>
        <v>6.27</v>
      </c>
      <c r="AA105" s="9">
        <f t="shared" si="20"/>
        <v>53.84</v>
      </c>
      <c r="AB105" s="12">
        <f t="shared" si="21"/>
      </c>
      <c r="AC105" s="9">
        <f t="shared" si="22"/>
      </c>
      <c r="AD105" s="17">
        <f t="shared" si="23"/>
        <v>1881.425</v>
      </c>
      <c r="AE105" s="18"/>
    </row>
    <row r="106" spans="1:31" s="1" customFormat="1" ht="25.5" customHeight="1">
      <c r="A106" s="6" t="s">
        <v>719</v>
      </c>
      <c r="B106" s="7"/>
      <c r="C106" s="7" t="s">
        <v>720</v>
      </c>
      <c r="D106" s="6" t="s">
        <v>721</v>
      </c>
      <c r="E106" s="6" t="s">
        <v>722</v>
      </c>
      <c r="F106" s="6" t="s">
        <v>33</v>
      </c>
      <c r="G106" s="8" t="s">
        <v>106</v>
      </c>
      <c r="H106" s="6">
        <v>960</v>
      </c>
      <c r="I106" s="9">
        <v>970.56</v>
      </c>
      <c r="J106" s="10">
        <v>1.011</v>
      </c>
      <c r="K106" s="8"/>
      <c r="L106" s="6">
        <v>12</v>
      </c>
      <c r="M106" s="6"/>
      <c r="N106" s="8"/>
      <c r="O106" s="14" t="s">
        <v>35</v>
      </c>
      <c r="P106" s="11">
        <v>0.96014</v>
      </c>
      <c r="Q106" s="8" t="s">
        <v>43</v>
      </c>
      <c r="R106" s="8" t="s">
        <v>723</v>
      </c>
      <c r="S106" s="8" t="s">
        <v>724</v>
      </c>
      <c r="T106" s="8" t="s">
        <v>725</v>
      </c>
      <c r="U106" s="8">
        <v>0</v>
      </c>
      <c r="V106" s="8">
        <v>30.32</v>
      </c>
      <c r="W106" s="8">
        <v>30</v>
      </c>
      <c r="X106" s="8">
        <v>0</v>
      </c>
      <c r="Y106" s="9">
        <f t="shared" si="18"/>
      </c>
      <c r="Z106" s="12">
        <f t="shared" si="19"/>
      </c>
      <c r="AA106" s="9">
        <f t="shared" si="20"/>
      </c>
      <c r="AB106" s="12">
        <f t="shared" si="21"/>
        <v>1.01067</v>
      </c>
      <c r="AC106" s="9">
        <f t="shared" si="22"/>
        <v>5</v>
      </c>
      <c r="AD106" s="17">
        <f t="shared" si="23"/>
        <v>921.7344</v>
      </c>
      <c r="AE106" s="18"/>
    </row>
    <row r="107" spans="1:31" s="1" customFormat="1" ht="25.5" customHeight="1">
      <c r="A107" s="6" t="s">
        <v>726</v>
      </c>
      <c r="B107" s="7"/>
      <c r="C107" s="7" t="s">
        <v>727</v>
      </c>
      <c r="D107" s="6" t="s">
        <v>728</v>
      </c>
      <c r="E107" s="6" t="s">
        <v>729</v>
      </c>
      <c r="F107" s="6" t="s">
        <v>730</v>
      </c>
      <c r="G107" s="8" t="s">
        <v>731</v>
      </c>
      <c r="H107" s="6">
        <v>21040</v>
      </c>
      <c r="I107" s="9">
        <v>18075.2727272727</v>
      </c>
      <c r="J107" s="10">
        <v>0.859090909090909</v>
      </c>
      <c r="K107" s="8"/>
      <c r="L107" s="6">
        <v>12</v>
      </c>
      <c r="M107" s="6"/>
      <c r="N107" s="8"/>
      <c r="O107" s="14" t="s">
        <v>35</v>
      </c>
      <c r="P107" s="11">
        <v>0.4</v>
      </c>
      <c r="Q107" s="8" t="s">
        <v>43</v>
      </c>
      <c r="R107" s="8" t="s">
        <v>74</v>
      </c>
      <c r="S107" s="8" t="s">
        <v>732</v>
      </c>
      <c r="T107" s="8" t="s">
        <v>733</v>
      </c>
      <c r="U107" s="8">
        <v>11.56</v>
      </c>
      <c r="V107" s="8">
        <v>0</v>
      </c>
      <c r="W107" s="8">
        <v>10</v>
      </c>
      <c r="X107" s="8">
        <v>0</v>
      </c>
      <c r="Y107" s="9">
        <f t="shared" si="18"/>
        <v>10.51</v>
      </c>
      <c r="Z107" s="12">
        <f t="shared" si="19"/>
        <v>1.051</v>
      </c>
      <c r="AA107" s="9">
        <f t="shared" si="20"/>
        <v>61.94</v>
      </c>
      <c r="AB107" s="12">
        <f t="shared" si="21"/>
      </c>
      <c r="AC107" s="9">
        <f t="shared" si="22"/>
      </c>
      <c r="AD107" s="17">
        <f t="shared" si="23"/>
        <v>8416</v>
      </c>
      <c r="AE107" s="18"/>
    </row>
    <row r="108" spans="1:31" s="1" customFormat="1" ht="25.5" customHeight="1">
      <c r="A108" s="6" t="s">
        <v>734</v>
      </c>
      <c r="B108" s="7"/>
      <c r="C108" s="7" t="s">
        <v>735</v>
      </c>
      <c r="D108" s="6" t="s">
        <v>736</v>
      </c>
      <c r="E108" s="6" t="s">
        <v>737</v>
      </c>
      <c r="F108" s="6" t="s">
        <v>33</v>
      </c>
      <c r="G108" s="8" t="s">
        <v>738</v>
      </c>
      <c r="H108" s="6">
        <v>300</v>
      </c>
      <c r="I108" s="9">
        <v>63.1</v>
      </c>
      <c r="J108" s="10">
        <v>0.21033</v>
      </c>
      <c r="K108" s="8"/>
      <c r="L108" s="6">
        <v>12</v>
      </c>
      <c r="M108" s="6"/>
      <c r="N108" s="8"/>
      <c r="O108" s="14" t="s">
        <v>739</v>
      </c>
      <c r="P108" s="11">
        <v>0.04207</v>
      </c>
      <c r="Q108" s="8" t="s">
        <v>43</v>
      </c>
      <c r="R108" s="8" t="s">
        <v>740</v>
      </c>
      <c r="S108" s="8" t="s">
        <v>741</v>
      </c>
      <c r="T108" s="8" t="s">
        <v>742</v>
      </c>
      <c r="U108" s="8">
        <v>0</v>
      </c>
      <c r="V108" s="8">
        <v>6.31</v>
      </c>
      <c r="W108" s="8">
        <v>30</v>
      </c>
      <c r="X108" s="8">
        <v>0</v>
      </c>
      <c r="Y108" s="9">
        <f t="shared" si="18"/>
      </c>
      <c r="Z108" s="12">
        <f t="shared" si="19"/>
      </c>
      <c r="AA108" s="9">
        <f t="shared" si="20"/>
      </c>
      <c r="AB108" s="12">
        <f t="shared" si="21"/>
        <v>0.21033</v>
      </c>
      <c r="AC108" s="9">
        <f t="shared" si="22"/>
        <v>80</v>
      </c>
      <c r="AD108" s="17">
        <f t="shared" si="23"/>
        <v>12.621</v>
      </c>
      <c r="AE108" s="18"/>
    </row>
    <row r="109" spans="1:31" s="1" customFormat="1" ht="25.5" customHeight="1">
      <c r="A109" s="6" t="s">
        <v>743</v>
      </c>
      <c r="B109" s="7"/>
      <c r="C109" s="7" t="s">
        <v>744</v>
      </c>
      <c r="D109" s="6" t="s">
        <v>745</v>
      </c>
      <c r="E109" s="6" t="s">
        <v>746</v>
      </c>
      <c r="F109" s="6" t="s">
        <v>747</v>
      </c>
      <c r="G109" s="8" t="s">
        <v>748</v>
      </c>
      <c r="H109" s="6">
        <v>35</v>
      </c>
      <c r="I109" s="9">
        <v>269.5</v>
      </c>
      <c r="J109" s="10">
        <v>7.7</v>
      </c>
      <c r="K109" s="8"/>
      <c r="L109" s="6">
        <v>12</v>
      </c>
      <c r="M109" s="6"/>
      <c r="N109" s="8"/>
      <c r="O109" s="14" t="s">
        <v>32</v>
      </c>
      <c r="P109" s="11">
        <v>7.54</v>
      </c>
      <c r="Q109" s="8" t="s">
        <v>43</v>
      </c>
      <c r="R109" s="8" t="s">
        <v>119</v>
      </c>
      <c r="S109" s="8" t="s">
        <v>749</v>
      </c>
      <c r="T109" s="8" t="s">
        <v>750</v>
      </c>
      <c r="U109" s="8">
        <v>0</v>
      </c>
      <c r="V109" s="8">
        <v>7.54</v>
      </c>
      <c r="W109" s="8">
        <v>1</v>
      </c>
      <c r="X109" s="8">
        <v>0</v>
      </c>
      <c r="Y109" s="9">
        <f t="shared" si="18"/>
      </c>
      <c r="Z109" s="12">
        <f t="shared" si="19"/>
      </c>
      <c r="AA109" s="9">
        <f t="shared" si="20"/>
      </c>
      <c r="AB109" s="12">
        <f t="shared" si="21"/>
        <v>7.54</v>
      </c>
      <c r="AC109" s="9">
        <f t="shared" si="22"/>
        <v>0</v>
      </c>
      <c r="AD109" s="17">
        <f t="shared" si="23"/>
        <v>263.9</v>
      </c>
      <c r="AE109" s="18"/>
    </row>
    <row r="110" spans="1:31" s="1" customFormat="1" ht="25.5" customHeight="1">
      <c r="A110" s="6" t="s">
        <v>751</v>
      </c>
      <c r="B110" s="7"/>
      <c r="C110" s="7" t="s">
        <v>752</v>
      </c>
      <c r="D110" s="6" t="s">
        <v>753</v>
      </c>
      <c r="E110" s="6" t="s">
        <v>754</v>
      </c>
      <c r="F110" s="6" t="s">
        <v>218</v>
      </c>
      <c r="G110" s="8" t="s">
        <v>755</v>
      </c>
      <c r="H110" s="6">
        <v>295850</v>
      </c>
      <c r="I110" s="9">
        <v>86388.2</v>
      </c>
      <c r="J110" s="10">
        <v>0.292</v>
      </c>
      <c r="K110" s="8"/>
      <c r="L110" s="6">
        <v>12</v>
      </c>
      <c r="M110" s="6"/>
      <c r="N110" s="8"/>
      <c r="O110" s="14" t="s">
        <v>32</v>
      </c>
      <c r="P110" s="11">
        <v>0.28182</v>
      </c>
      <c r="Q110" s="8" t="s">
        <v>43</v>
      </c>
      <c r="R110" s="8" t="s">
        <v>146</v>
      </c>
      <c r="S110" s="8" t="s">
        <v>756</v>
      </c>
      <c r="T110" s="8" t="s">
        <v>757</v>
      </c>
      <c r="U110" s="8">
        <v>3.1</v>
      </c>
      <c r="V110" s="8">
        <v>0</v>
      </c>
      <c r="W110" s="8">
        <v>5</v>
      </c>
      <c r="X110" s="8">
        <v>0</v>
      </c>
      <c r="Y110" s="9">
        <f t="shared" si="18"/>
        <v>2.82</v>
      </c>
      <c r="Z110" s="12">
        <f t="shared" si="19"/>
        <v>0.564</v>
      </c>
      <c r="AA110" s="9">
        <f t="shared" si="20"/>
        <v>50.03</v>
      </c>
      <c r="AB110" s="12">
        <f t="shared" si="21"/>
      </c>
      <c r="AC110" s="9">
        <f t="shared" si="22"/>
      </c>
      <c r="AD110" s="17">
        <f t="shared" si="23"/>
        <v>83376.447</v>
      </c>
      <c r="AE110" s="18"/>
    </row>
    <row r="111" spans="1:31" s="1" customFormat="1" ht="12.75" customHeight="1">
      <c r="A111" s="6" t="s">
        <v>758</v>
      </c>
      <c r="B111" s="7"/>
      <c r="C111" s="7" t="s">
        <v>759</v>
      </c>
      <c r="D111" s="6" t="s">
        <v>760</v>
      </c>
      <c r="E111" s="6" t="s">
        <v>761</v>
      </c>
      <c r="F111" s="6" t="s">
        <v>762</v>
      </c>
      <c r="G111" s="8" t="s">
        <v>57</v>
      </c>
      <c r="H111" s="6">
        <v>132700</v>
      </c>
      <c r="I111" s="9">
        <v>17830.899</v>
      </c>
      <c r="J111" s="10">
        <v>0.13437</v>
      </c>
      <c r="K111" s="8"/>
      <c r="L111" s="6">
        <v>12</v>
      </c>
      <c r="M111" s="6"/>
      <c r="N111" s="8"/>
      <c r="O111" s="14" t="s">
        <v>35</v>
      </c>
      <c r="P111" s="11">
        <v>0.13437</v>
      </c>
      <c r="Q111" s="8" t="s">
        <v>43</v>
      </c>
      <c r="R111" s="8" t="s">
        <v>763</v>
      </c>
      <c r="S111" s="8" t="s">
        <v>764</v>
      </c>
      <c r="T111" s="8" t="s">
        <v>765</v>
      </c>
      <c r="U111" s="8">
        <v>0</v>
      </c>
      <c r="V111" s="8">
        <v>6.71</v>
      </c>
      <c r="W111" s="8">
        <v>50</v>
      </c>
      <c r="X111" s="8">
        <v>0</v>
      </c>
      <c r="Y111" s="9">
        <f t="shared" si="18"/>
      </c>
      <c r="Z111" s="12">
        <f t="shared" si="19"/>
      </c>
      <c r="AA111" s="9">
        <f t="shared" si="20"/>
      </c>
      <c r="AB111" s="12">
        <f t="shared" si="21"/>
        <v>0.1342</v>
      </c>
      <c r="AC111" s="9">
        <f t="shared" si="22"/>
        <v>-0.12999999999999545</v>
      </c>
      <c r="AD111" s="17">
        <f t="shared" si="23"/>
        <v>17830.898999999998</v>
      </c>
      <c r="AE111" s="18"/>
    </row>
    <row r="112" spans="1:31" s="1" customFormat="1" ht="25.5" customHeight="1">
      <c r="A112" s="6" t="s">
        <v>766</v>
      </c>
      <c r="B112" s="7"/>
      <c r="C112" s="7" t="s">
        <v>767</v>
      </c>
      <c r="D112" s="6" t="s">
        <v>768</v>
      </c>
      <c r="E112" s="6" t="s">
        <v>769</v>
      </c>
      <c r="F112" s="6" t="s">
        <v>33</v>
      </c>
      <c r="G112" s="8" t="s">
        <v>770</v>
      </c>
      <c r="H112" s="6">
        <v>501900</v>
      </c>
      <c r="I112" s="9">
        <v>67440.303</v>
      </c>
      <c r="J112" s="10">
        <v>0.13437</v>
      </c>
      <c r="K112" s="8"/>
      <c r="L112" s="6">
        <v>12</v>
      </c>
      <c r="M112" s="6"/>
      <c r="N112" s="8"/>
      <c r="O112" s="14" t="s">
        <v>35</v>
      </c>
      <c r="P112" s="11">
        <v>0.13437</v>
      </c>
      <c r="Q112" s="8" t="s">
        <v>43</v>
      </c>
      <c r="R112" s="8" t="s">
        <v>763</v>
      </c>
      <c r="S112" s="8" t="s">
        <v>764</v>
      </c>
      <c r="T112" s="8" t="s">
        <v>765</v>
      </c>
      <c r="U112" s="8">
        <v>0</v>
      </c>
      <c r="V112" s="8">
        <v>6.71</v>
      </c>
      <c r="W112" s="8">
        <v>50</v>
      </c>
      <c r="X112" s="8">
        <v>0</v>
      </c>
      <c r="Y112" s="9">
        <f t="shared" si="18"/>
      </c>
      <c r="Z112" s="12">
        <f t="shared" si="19"/>
      </c>
      <c r="AA112" s="9">
        <f t="shared" si="20"/>
      </c>
      <c r="AB112" s="12">
        <f t="shared" si="21"/>
        <v>0.1342</v>
      </c>
      <c r="AC112" s="9">
        <f t="shared" si="22"/>
        <v>-0.12999999999999545</v>
      </c>
      <c r="AD112" s="17">
        <f t="shared" si="23"/>
        <v>67440.303</v>
      </c>
      <c r="AE112" s="18"/>
    </row>
    <row r="113" spans="1:31" s="1" customFormat="1" ht="12.75" customHeight="1">
      <c r="A113" s="6" t="s">
        <v>771</v>
      </c>
      <c r="B113" s="7"/>
      <c r="C113" s="7" t="s">
        <v>772</v>
      </c>
      <c r="D113" s="6" t="s">
        <v>773</v>
      </c>
      <c r="E113" s="6" t="s">
        <v>774</v>
      </c>
      <c r="F113" s="6" t="s">
        <v>775</v>
      </c>
      <c r="G113" s="8" t="s">
        <v>92</v>
      </c>
      <c r="H113" s="6">
        <v>3855</v>
      </c>
      <c r="I113" s="9">
        <v>10681.8545454545</v>
      </c>
      <c r="J113" s="10">
        <v>2.77090909090909</v>
      </c>
      <c r="K113" s="8"/>
      <c r="L113" s="6">
        <v>12</v>
      </c>
      <c r="M113" s="6"/>
      <c r="N113" s="8"/>
      <c r="O113" s="14" t="s">
        <v>35</v>
      </c>
      <c r="P113" s="11">
        <v>2.7706</v>
      </c>
      <c r="Q113" s="8" t="s">
        <v>43</v>
      </c>
      <c r="R113" s="8" t="s">
        <v>326</v>
      </c>
      <c r="S113" s="8" t="s">
        <v>776</v>
      </c>
      <c r="T113" s="8" t="s">
        <v>777</v>
      </c>
      <c r="U113" s="8">
        <v>30.48</v>
      </c>
      <c r="V113" s="8">
        <v>0</v>
      </c>
      <c r="W113" s="8">
        <v>5</v>
      </c>
      <c r="X113" s="8">
        <v>0</v>
      </c>
      <c r="Y113" s="9">
        <f t="shared" si="18"/>
        <v>27.71</v>
      </c>
      <c r="Z113" s="12">
        <f t="shared" si="19"/>
        <v>5.542</v>
      </c>
      <c r="AA113" s="9">
        <f t="shared" si="20"/>
        <v>50.01</v>
      </c>
      <c r="AB113" s="12">
        <f t="shared" si="21"/>
      </c>
      <c r="AC113" s="9">
        <f t="shared" si="22"/>
      </c>
      <c r="AD113" s="17">
        <f t="shared" si="23"/>
        <v>10680.663</v>
      </c>
      <c r="AE113" s="18"/>
    </row>
    <row r="114" spans="1:31" s="1" customFormat="1" ht="12.75" customHeight="1">
      <c r="A114" s="6" t="s">
        <v>778</v>
      </c>
      <c r="B114" s="7"/>
      <c r="C114" s="7" t="s">
        <v>779</v>
      </c>
      <c r="D114" s="6" t="s">
        <v>780</v>
      </c>
      <c r="E114" s="6" t="s">
        <v>781</v>
      </c>
      <c r="F114" s="6" t="s">
        <v>775</v>
      </c>
      <c r="G114" s="8" t="s">
        <v>782</v>
      </c>
      <c r="H114" s="6">
        <v>210</v>
      </c>
      <c r="I114" s="9">
        <v>7636.02</v>
      </c>
      <c r="J114" s="10">
        <v>36.362</v>
      </c>
      <c r="K114" s="8"/>
      <c r="L114" s="6">
        <v>12</v>
      </c>
      <c r="M114" s="6"/>
      <c r="N114" s="8"/>
      <c r="O114" s="14" t="s">
        <v>41</v>
      </c>
      <c r="P114" s="11">
        <v>32.8158</v>
      </c>
      <c r="Q114" s="8" t="s">
        <v>43</v>
      </c>
      <c r="R114" s="8" t="s">
        <v>326</v>
      </c>
      <c r="S114" s="8" t="s">
        <v>783</v>
      </c>
      <c r="T114" s="8" t="s">
        <v>784</v>
      </c>
      <c r="U114" s="8">
        <v>0</v>
      </c>
      <c r="V114" s="8">
        <v>164.08</v>
      </c>
      <c r="W114" s="8">
        <v>5</v>
      </c>
      <c r="X114" s="8">
        <v>0</v>
      </c>
      <c r="Y114" s="9">
        <f t="shared" si="18"/>
      </c>
      <c r="Z114" s="12">
        <f t="shared" si="19"/>
      </c>
      <c r="AA114" s="9">
        <f t="shared" si="20"/>
      </c>
      <c r="AB114" s="12">
        <f t="shared" si="21"/>
        <v>32.816</v>
      </c>
      <c r="AC114" s="9">
        <f t="shared" si="22"/>
        <v>0</v>
      </c>
      <c r="AD114" s="17">
        <f t="shared" si="23"/>
        <v>6891.318</v>
      </c>
      <c r="AE114" s="18"/>
    </row>
    <row r="115" spans="1:31" s="1" customFormat="1" ht="25.5" customHeight="1">
      <c r="A115" s="6" t="s">
        <v>785</v>
      </c>
      <c r="B115" s="7"/>
      <c r="C115" s="7" t="s">
        <v>786</v>
      </c>
      <c r="D115" s="6" t="s">
        <v>787</v>
      </c>
      <c r="E115" s="6" t="s">
        <v>788</v>
      </c>
      <c r="F115" s="6" t="s">
        <v>33</v>
      </c>
      <c r="G115" s="8" t="s">
        <v>789</v>
      </c>
      <c r="H115" s="6">
        <v>3085</v>
      </c>
      <c r="I115" s="9">
        <v>59737.97085</v>
      </c>
      <c r="J115" s="10">
        <v>19.36401</v>
      </c>
      <c r="K115" s="8"/>
      <c r="L115" s="6">
        <v>12</v>
      </c>
      <c r="M115" s="6"/>
      <c r="N115" s="8"/>
      <c r="O115" s="14" t="s">
        <v>32</v>
      </c>
      <c r="P115" s="11">
        <v>19.364</v>
      </c>
      <c r="Q115" s="8" t="s">
        <v>43</v>
      </c>
      <c r="R115" s="8" t="s">
        <v>99</v>
      </c>
      <c r="S115" s="8" t="s">
        <v>790</v>
      </c>
      <c r="T115" s="8" t="s">
        <v>791</v>
      </c>
      <c r="U115" s="8">
        <v>0</v>
      </c>
      <c r="V115" s="8">
        <v>387.28</v>
      </c>
      <c r="W115" s="8">
        <v>20</v>
      </c>
      <c r="X115" s="8">
        <v>0</v>
      </c>
      <c r="Y115" s="9">
        <f t="shared" si="18"/>
      </c>
      <c r="Z115" s="12">
        <f t="shared" si="19"/>
      </c>
      <c r="AA115" s="9">
        <f t="shared" si="20"/>
      </c>
      <c r="AB115" s="12">
        <f t="shared" si="21"/>
        <v>19.364</v>
      </c>
      <c r="AC115" s="9">
        <f t="shared" si="22"/>
        <v>0</v>
      </c>
      <c r="AD115" s="17">
        <f t="shared" si="23"/>
        <v>59737.94</v>
      </c>
      <c r="AE115" s="18"/>
    </row>
    <row r="116" spans="1:31" s="1" customFormat="1" ht="25.5" customHeight="1">
      <c r="A116" s="6" t="s">
        <v>792</v>
      </c>
      <c r="B116" s="7"/>
      <c r="C116" s="7" t="s">
        <v>793</v>
      </c>
      <c r="D116" s="6" t="s">
        <v>794</v>
      </c>
      <c r="E116" s="6" t="s">
        <v>795</v>
      </c>
      <c r="F116" s="6" t="s">
        <v>796</v>
      </c>
      <c r="G116" s="8" t="s">
        <v>797</v>
      </c>
      <c r="H116" s="6">
        <v>500</v>
      </c>
      <c r="I116" s="9">
        <v>2679.54545454545</v>
      </c>
      <c r="J116" s="10">
        <v>5.35909090909091</v>
      </c>
      <c r="K116" s="8"/>
      <c r="L116" s="6">
        <v>12</v>
      </c>
      <c r="M116" s="6"/>
      <c r="N116" s="8"/>
      <c r="O116" s="14" t="s">
        <v>32</v>
      </c>
      <c r="P116" s="11">
        <v>0.022</v>
      </c>
      <c r="Q116" s="8" t="s">
        <v>43</v>
      </c>
      <c r="R116" s="8" t="s">
        <v>599</v>
      </c>
      <c r="S116" s="8" t="s">
        <v>798</v>
      </c>
      <c r="T116" s="8" t="s">
        <v>799</v>
      </c>
      <c r="U116" s="8">
        <v>26.17</v>
      </c>
      <c r="V116" s="8">
        <v>0</v>
      </c>
      <c r="W116" s="8">
        <v>30</v>
      </c>
      <c r="X116" s="8">
        <v>0</v>
      </c>
      <c r="Y116" s="9">
        <f t="shared" si="18"/>
        <v>23.79</v>
      </c>
      <c r="Z116" s="12">
        <f t="shared" si="19"/>
        <v>0.793</v>
      </c>
      <c r="AA116" s="9">
        <f t="shared" si="20"/>
        <v>97.23</v>
      </c>
      <c r="AB116" s="12">
        <f t="shared" si="21"/>
      </c>
      <c r="AC116" s="9">
        <f t="shared" si="22"/>
      </c>
      <c r="AD116" s="17">
        <f t="shared" si="23"/>
        <v>11</v>
      </c>
      <c r="AE116" s="18"/>
    </row>
    <row r="117" spans="1:31" s="1" customFormat="1" ht="25.5" customHeight="1">
      <c r="A117" s="6" t="s">
        <v>801</v>
      </c>
      <c r="B117" s="7"/>
      <c r="C117" s="7" t="s">
        <v>802</v>
      </c>
      <c r="D117" s="6" t="s">
        <v>803</v>
      </c>
      <c r="E117" s="6" t="s">
        <v>804</v>
      </c>
      <c r="F117" s="6" t="s">
        <v>231</v>
      </c>
      <c r="G117" s="8" t="s">
        <v>805</v>
      </c>
      <c r="H117" s="6">
        <v>900</v>
      </c>
      <c r="I117" s="9">
        <v>2247.3</v>
      </c>
      <c r="J117" s="10">
        <v>2.497</v>
      </c>
      <c r="K117" s="8"/>
      <c r="L117" s="6">
        <v>12</v>
      </c>
      <c r="M117" s="6"/>
      <c r="N117" s="8"/>
      <c r="O117" s="14" t="s">
        <v>35</v>
      </c>
      <c r="P117" s="11">
        <v>2.26</v>
      </c>
      <c r="Q117" s="8" t="s">
        <v>43</v>
      </c>
      <c r="R117" s="8" t="s">
        <v>59</v>
      </c>
      <c r="S117" s="8" t="s">
        <v>806</v>
      </c>
      <c r="T117" s="8" t="s">
        <v>807</v>
      </c>
      <c r="U117" s="8">
        <v>4.99</v>
      </c>
      <c r="V117" s="8">
        <v>0</v>
      </c>
      <c r="W117" s="8">
        <v>1</v>
      </c>
      <c r="X117" s="8">
        <v>0</v>
      </c>
      <c r="Y117" s="9">
        <f t="shared" si="18"/>
        <v>4.54</v>
      </c>
      <c r="Z117" s="12">
        <f t="shared" si="19"/>
        <v>4.54</v>
      </c>
      <c r="AA117" s="9">
        <f t="shared" si="20"/>
        <v>50.22</v>
      </c>
      <c r="AB117" s="12">
        <f t="shared" si="21"/>
      </c>
      <c r="AC117" s="9">
        <f t="shared" si="22"/>
      </c>
      <c r="AD117" s="17">
        <f t="shared" si="23"/>
        <v>2033.9999999999998</v>
      </c>
      <c r="AE117" s="18"/>
    </row>
    <row r="118" spans="1:31" s="1" customFormat="1" ht="12.75" customHeight="1">
      <c r="A118" s="6" t="s">
        <v>808</v>
      </c>
      <c r="B118" s="7"/>
      <c r="C118" s="7" t="s">
        <v>809</v>
      </c>
      <c r="D118" s="6" t="s">
        <v>810</v>
      </c>
      <c r="E118" s="6" t="s">
        <v>811</v>
      </c>
      <c r="F118" s="6" t="s">
        <v>812</v>
      </c>
      <c r="G118" s="8" t="s">
        <v>520</v>
      </c>
      <c r="H118" s="6">
        <v>1320</v>
      </c>
      <c r="I118" s="9">
        <v>1320</v>
      </c>
      <c r="J118" s="10">
        <v>1</v>
      </c>
      <c r="K118" s="8"/>
      <c r="L118" s="6">
        <v>12</v>
      </c>
      <c r="M118" s="6"/>
      <c r="N118" s="8"/>
      <c r="O118" s="14" t="s">
        <v>41</v>
      </c>
      <c r="P118" s="11">
        <v>0.7</v>
      </c>
      <c r="Q118" s="8" t="s">
        <v>43</v>
      </c>
      <c r="R118" s="8" t="s">
        <v>813</v>
      </c>
      <c r="S118" s="8" t="s">
        <v>814</v>
      </c>
      <c r="T118" s="8" t="s">
        <v>815</v>
      </c>
      <c r="U118" s="8">
        <v>19.8</v>
      </c>
      <c r="V118" s="8">
        <v>0</v>
      </c>
      <c r="W118" s="8">
        <v>10</v>
      </c>
      <c r="X118" s="8">
        <v>0</v>
      </c>
      <c r="Y118" s="9">
        <f t="shared" si="18"/>
        <v>18</v>
      </c>
      <c r="Z118" s="12">
        <f t="shared" si="19"/>
        <v>1.8</v>
      </c>
      <c r="AA118" s="9">
        <f t="shared" si="20"/>
        <v>61.11</v>
      </c>
      <c r="AB118" s="12">
        <f t="shared" si="21"/>
      </c>
      <c r="AC118" s="9">
        <f t="shared" si="22"/>
      </c>
      <c r="AD118" s="17">
        <f t="shared" si="23"/>
        <v>923.9999999999999</v>
      </c>
      <c r="AE118" s="18"/>
    </row>
    <row r="119" spans="1:31" s="1" customFormat="1" ht="25.5" customHeight="1">
      <c r="A119" s="6" t="s">
        <v>816</v>
      </c>
      <c r="B119" s="7"/>
      <c r="C119" s="7" t="s">
        <v>817</v>
      </c>
      <c r="D119" s="6" t="s">
        <v>818</v>
      </c>
      <c r="E119" s="6" t="s">
        <v>819</v>
      </c>
      <c r="F119" s="6" t="s">
        <v>33</v>
      </c>
      <c r="G119" s="8" t="s">
        <v>520</v>
      </c>
      <c r="H119" s="6">
        <v>400</v>
      </c>
      <c r="I119" s="9">
        <v>151</v>
      </c>
      <c r="J119" s="10">
        <v>0.3775</v>
      </c>
      <c r="K119" s="8"/>
      <c r="L119" s="6">
        <v>12</v>
      </c>
      <c r="M119" s="6"/>
      <c r="N119" s="8"/>
      <c r="O119" s="14" t="s">
        <v>35</v>
      </c>
      <c r="P119" s="11">
        <v>0.37535</v>
      </c>
      <c r="Q119" s="8" t="s">
        <v>43</v>
      </c>
      <c r="R119" s="8" t="s">
        <v>337</v>
      </c>
      <c r="S119" s="8" t="s">
        <v>820</v>
      </c>
      <c r="T119" s="8" t="s">
        <v>821</v>
      </c>
      <c r="U119" s="8">
        <v>11.56</v>
      </c>
      <c r="V119" s="8">
        <v>0</v>
      </c>
      <c r="W119" s="8">
        <v>14</v>
      </c>
      <c r="X119" s="8">
        <v>0</v>
      </c>
      <c r="Y119" s="9">
        <f t="shared" si="18"/>
        <v>10.51</v>
      </c>
      <c r="Z119" s="12">
        <f t="shared" si="19"/>
        <v>0.75071</v>
      </c>
      <c r="AA119" s="9">
        <f t="shared" si="20"/>
        <v>50</v>
      </c>
      <c r="AB119" s="12">
        <f t="shared" si="21"/>
      </c>
      <c r="AC119" s="9">
        <f t="shared" si="22"/>
      </c>
      <c r="AD119" s="17">
        <f t="shared" si="23"/>
        <v>150.14000000000001</v>
      </c>
      <c r="AE119" s="18"/>
    </row>
    <row r="120" spans="1:31" s="1" customFormat="1" ht="12.75" customHeight="1">
      <c r="A120" s="6" t="s">
        <v>822</v>
      </c>
      <c r="B120" s="7"/>
      <c r="C120" s="7" t="s">
        <v>823</v>
      </c>
      <c r="D120" s="6" t="s">
        <v>824</v>
      </c>
      <c r="E120" s="6" t="s">
        <v>825</v>
      </c>
      <c r="F120" s="6" t="s">
        <v>826</v>
      </c>
      <c r="G120" s="8" t="s">
        <v>827</v>
      </c>
      <c r="H120" s="6">
        <v>10</v>
      </c>
      <c r="I120" s="9">
        <v>1580</v>
      </c>
      <c r="J120" s="10">
        <v>158</v>
      </c>
      <c r="K120" s="8"/>
      <c r="L120" s="6">
        <v>12</v>
      </c>
      <c r="M120" s="6"/>
      <c r="N120" s="8"/>
      <c r="O120" s="14" t="s">
        <v>32</v>
      </c>
      <c r="P120" s="11">
        <v>31.59</v>
      </c>
      <c r="Q120" s="8" t="s">
        <v>43</v>
      </c>
      <c r="R120" s="8" t="s">
        <v>136</v>
      </c>
      <c r="S120" s="8" t="s">
        <v>828</v>
      </c>
      <c r="T120" s="8" t="s">
        <v>829</v>
      </c>
      <c r="U120" s="8">
        <v>0</v>
      </c>
      <c r="V120" s="8">
        <v>157.95</v>
      </c>
      <c r="W120" s="8">
        <v>5</v>
      </c>
      <c r="X120" s="8">
        <v>0</v>
      </c>
      <c r="Y120" s="9">
        <f t="shared" si="18"/>
      </c>
      <c r="Z120" s="12">
        <f t="shared" si="19"/>
      </c>
      <c r="AA120" s="9">
        <f t="shared" si="20"/>
      </c>
      <c r="AB120" s="12">
        <f t="shared" si="21"/>
        <v>31.59</v>
      </c>
      <c r="AC120" s="9">
        <f t="shared" si="22"/>
        <v>0</v>
      </c>
      <c r="AD120" s="17">
        <f t="shared" si="23"/>
        <v>315.9</v>
      </c>
      <c r="AE120" s="18"/>
    </row>
    <row r="121" spans="1:31" s="1" customFormat="1" ht="12.75" customHeight="1">
      <c r="A121" s="6" t="s">
        <v>830</v>
      </c>
      <c r="B121" s="7"/>
      <c r="C121" s="7" t="s">
        <v>831</v>
      </c>
      <c r="D121" s="6" t="s">
        <v>824</v>
      </c>
      <c r="E121" s="6" t="s">
        <v>825</v>
      </c>
      <c r="F121" s="6" t="s">
        <v>832</v>
      </c>
      <c r="G121" s="8" t="s">
        <v>833</v>
      </c>
      <c r="H121" s="6">
        <v>85</v>
      </c>
      <c r="I121" s="9">
        <v>9236.1</v>
      </c>
      <c r="J121" s="10">
        <v>108.66</v>
      </c>
      <c r="K121" s="8"/>
      <c r="L121" s="6">
        <v>12</v>
      </c>
      <c r="M121" s="6"/>
      <c r="N121" s="8"/>
      <c r="O121" s="14" t="s">
        <v>32</v>
      </c>
      <c r="P121" s="11">
        <v>98.82</v>
      </c>
      <c r="Q121" s="8" t="s">
        <v>43</v>
      </c>
      <c r="R121" s="8" t="s">
        <v>136</v>
      </c>
      <c r="S121" s="8" t="s">
        <v>834</v>
      </c>
      <c r="T121" s="8" t="s">
        <v>835</v>
      </c>
      <c r="U121" s="8">
        <v>0</v>
      </c>
      <c r="V121" s="8">
        <v>98.82</v>
      </c>
      <c r="W121" s="8">
        <v>1</v>
      </c>
      <c r="X121" s="8">
        <v>0</v>
      </c>
      <c r="Y121" s="9">
        <f t="shared" si="18"/>
      </c>
      <c r="Z121" s="12">
        <f t="shared" si="19"/>
      </c>
      <c r="AA121" s="9">
        <f t="shared" si="20"/>
      </c>
      <c r="AB121" s="12">
        <f t="shared" si="21"/>
        <v>98.82</v>
      </c>
      <c r="AC121" s="9">
        <f t="shared" si="22"/>
        <v>0</v>
      </c>
      <c r="AD121" s="17">
        <f t="shared" si="23"/>
        <v>8399.699999999999</v>
      </c>
      <c r="AE121" s="18"/>
    </row>
    <row r="122" spans="1:31" s="1" customFormat="1" ht="12.75" customHeight="1">
      <c r="A122" s="6" t="s">
        <v>836</v>
      </c>
      <c r="B122" s="7"/>
      <c r="C122" s="7" t="s">
        <v>837</v>
      </c>
      <c r="D122" s="6" t="s">
        <v>824</v>
      </c>
      <c r="E122" s="6" t="s">
        <v>825</v>
      </c>
      <c r="F122" s="6" t="s">
        <v>826</v>
      </c>
      <c r="G122" s="8" t="s">
        <v>838</v>
      </c>
      <c r="H122" s="6">
        <v>5</v>
      </c>
      <c r="I122" s="9">
        <v>395</v>
      </c>
      <c r="J122" s="10">
        <v>79</v>
      </c>
      <c r="K122" s="8"/>
      <c r="L122" s="6">
        <v>12</v>
      </c>
      <c r="M122" s="6"/>
      <c r="N122" s="8"/>
      <c r="O122" s="14" t="s">
        <v>32</v>
      </c>
      <c r="P122" s="11">
        <v>15.798</v>
      </c>
      <c r="Q122" s="8" t="s">
        <v>43</v>
      </c>
      <c r="R122" s="8" t="s">
        <v>136</v>
      </c>
      <c r="S122" s="8" t="s">
        <v>839</v>
      </c>
      <c r="T122" s="8" t="s">
        <v>840</v>
      </c>
      <c r="U122" s="8">
        <v>0</v>
      </c>
      <c r="V122" s="8">
        <v>78.99</v>
      </c>
      <c r="W122" s="8">
        <v>5</v>
      </c>
      <c r="X122" s="8">
        <v>0</v>
      </c>
      <c r="Y122" s="9">
        <f t="shared" si="18"/>
      </c>
      <c r="Z122" s="12">
        <f t="shared" si="19"/>
      </c>
      <c r="AA122" s="9">
        <f t="shared" si="20"/>
      </c>
      <c r="AB122" s="12">
        <f t="shared" si="21"/>
        <v>15.798</v>
      </c>
      <c r="AC122" s="9">
        <f t="shared" si="22"/>
        <v>0</v>
      </c>
      <c r="AD122" s="17">
        <f t="shared" si="23"/>
        <v>78.99</v>
      </c>
      <c r="AE122" s="18"/>
    </row>
    <row r="123" spans="1:31" s="1" customFormat="1" ht="12.75" customHeight="1">
      <c r="A123" s="6" t="s">
        <v>841</v>
      </c>
      <c r="B123" s="7"/>
      <c r="C123" s="7" t="s">
        <v>842</v>
      </c>
      <c r="D123" s="6" t="s">
        <v>824</v>
      </c>
      <c r="E123" s="6" t="s">
        <v>825</v>
      </c>
      <c r="F123" s="6" t="s">
        <v>832</v>
      </c>
      <c r="G123" s="8" t="s">
        <v>843</v>
      </c>
      <c r="H123" s="6">
        <v>211</v>
      </c>
      <c r="I123" s="9">
        <v>41704.15</v>
      </c>
      <c r="J123" s="10">
        <v>197.65</v>
      </c>
      <c r="K123" s="8"/>
      <c r="L123" s="6">
        <v>12</v>
      </c>
      <c r="M123" s="6"/>
      <c r="N123" s="8"/>
      <c r="O123" s="14" t="s">
        <v>32</v>
      </c>
      <c r="P123" s="11">
        <v>197.65</v>
      </c>
      <c r="Q123" s="8" t="s">
        <v>43</v>
      </c>
      <c r="R123" s="8" t="s">
        <v>136</v>
      </c>
      <c r="S123" s="8" t="s">
        <v>844</v>
      </c>
      <c r="T123" s="8" t="s">
        <v>845</v>
      </c>
      <c r="U123" s="8">
        <v>0</v>
      </c>
      <c r="V123" s="8">
        <v>197.65</v>
      </c>
      <c r="W123" s="8">
        <v>1</v>
      </c>
      <c r="X123" s="8">
        <v>0</v>
      </c>
      <c r="Y123" s="9">
        <f t="shared" si="18"/>
      </c>
      <c r="Z123" s="12">
        <f t="shared" si="19"/>
      </c>
      <c r="AA123" s="9">
        <f t="shared" si="20"/>
      </c>
      <c r="AB123" s="12">
        <f t="shared" si="21"/>
        <v>197.65</v>
      </c>
      <c r="AC123" s="9">
        <f t="shared" si="22"/>
        <v>0</v>
      </c>
      <c r="AD123" s="17">
        <f t="shared" si="23"/>
        <v>41704.15</v>
      </c>
      <c r="AE123" s="18"/>
    </row>
    <row r="124" spans="1:31" s="1" customFormat="1" ht="12.75" customHeight="1">
      <c r="A124" s="6" t="s">
        <v>846</v>
      </c>
      <c r="B124" s="7"/>
      <c r="C124" s="7" t="s">
        <v>847</v>
      </c>
      <c r="D124" s="6" t="s">
        <v>824</v>
      </c>
      <c r="E124" s="6" t="s">
        <v>825</v>
      </c>
      <c r="F124" s="6" t="s">
        <v>832</v>
      </c>
      <c r="G124" s="8" t="s">
        <v>848</v>
      </c>
      <c r="H124" s="6">
        <v>88</v>
      </c>
      <c r="I124" s="9">
        <v>28705.6</v>
      </c>
      <c r="J124" s="10">
        <v>326.2</v>
      </c>
      <c r="K124" s="8"/>
      <c r="L124" s="6">
        <v>12</v>
      </c>
      <c r="M124" s="6"/>
      <c r="N124" s="8"/>
      <c r="O124" s="14" t="s">
        <v>32</v>
      </c>
      <c r="P124" s="11">
        <v>296.47</v>
      </c>
      <c r="Q124" s="8" t="s">
        <v>43</v>
      </c>
      <c r="R124" s="8" t="s">
        <v>136</v>
      </c>
      <c r="S124" s="8" t="s">
        <v>849</v>
      </c>
      <c r="T124" s="8" t="s">
        <v>850</v>
      </c>
      <c r="U124" s="8">
        <v>0</v>
      </c>
      <c r="V124" s="8">
        <v>296.47</v>
      </c>
      <c r="W124" s="8">
        <v>1</v>
      </c>
      <c r="X124" s="8">
        <v>0</v>
      </c>
      <c r="Y124" s="9">
        <f t="shared" si="18"/>
      </c>
      <c r="Z124" s="12">
        <f t="shared" si="19"/>
      </c>
      <c r="AA124" s="9">
        <f t="shared" si="20"/>
      </c>
      <c r="AB124" s="12">
        <f t="shared" si="21"/>
        <v>296.47</v>
      </c>
      <c r="AC124" s="9">
        <f t="shared" si="22"/>
        <v>0</v>
      </c>
      <c r="AD124" s="17">
        <f t="shared" si="23"/>
        <v>26089.36</v>
      </c>
      <c r="AE124" s="18"/>
    </row>
    <row r="125" spans="1:31" s="1" customFormat="1" ht="25.5" customHeight="1">
      <c r="A125" s="6" t="s">
        <v>851</v>
      </c>
      <c r="B125" s="7"/>
      <c r="C125" s="7" t="s">
        <v>852</v>
      </c>
      <c r="D125" s="6" t="s">
        <v>853</v>
      </c>
      <c r="E125" s="6" t="s">
        <v>854</v>
      </c>
      <c r="F125" s="6" t="s">
        <v>33</v>
      </c>
      <c r="G125" s="8" t="s">
        <v>855</v>
      </c>
      <c r="H125" s="6">
        <v>1700</v>
      </c>
      <c r="I125" s="9">
        <v>327.76</v>
      </c>
      <c r="J125" s="10">
        <v>0.1928</v>
      </c>
      <c r="K125" s="8"/>
      <c r="L125" s="6">
        <v>12</v>
      </c>
      <c r="M125" s="6"/>
      <c r="N125" s="8"/>
      <c r="O125" s="14" t="s">
        <v>41</v>
      </c>
      <c r="P125" s="11">
        <v>0.14856</v>
      </c>
      <c r="Q125" s="8" t="s">
        <v>43</v>
      </c>
      <c r="R125" s="8" t="s">
        <v>117</v>
      </c>
      <c r="S125" s="8" t="s">
        <v>856</v>
      </c>
      <c r="T125" s="8" t="s">
        <v>857</v>
      </c>
      <c r="U125" s="8">
        <v>5.72</v>
      </c>
      <c r="V125" s="8">
        <v>0</v>
      </c>
      <c r="W125" s="8">
        <v>14</v>
      </c>
      <c r="X125" s="8">
        <v>0</v>
      </c>
      <c r="Y125" s="9">
        <f t="shared" si="18"/>
        <v>5.2</v>
      </c>
      <c r="Z125" s="12">
        <f t="shared" si="19"/>
        <v>0.37143</v>
      </c>
      <c r="AA125" s="9">
        <f t="shared" si="20"/>
        <v>60</v>
      </c>
      <c r="AB125" s="12">
        <f t="shared" si="21"/>
      </c>
      <c r="AC125" s="9">
        <f t="shared" si="22"/>
      </c>
      <c r="AD125" s="17">
        <f t="shared" si="23"/>
        <v>252.552</v>
      </c>
      <c r="AE125" s="18"/>
    </row>
    <row r="126" spans="1:31" s="1" customFormat="1" ht="25.5" customHeight="1">
      <c r="A126" s="6" t="s">
        <v>858</v>
      </c>
      <c r="B126" s="7"/>
      <c r="C126" s="7" t="s">
        <v>859</v>
      </c>
      <c r="D126" s="6" t="s">
        <v>860</v>
      </c>
      <c r="E126" s="6" t="s">
        <v>861</v>
      </c>
      <c r="F126" s="6" t="s">
        <v>110</v>
      </c>
      <c r="G126" s="8" t="s">
        <v>862</v>
      </c>
      <c r="H126" s="6">
        <v>9890</v>
      </c>
      <c r="I126" s="9">
        <v>135942.01</v>
      </c>
      <c r="J126" s="10">
        <v>13.7454</v>
      </c>
      <c r="K126" s="8"/>
      <c r="L126" s="6">
        <v>12</v>
      </c>
      <c r="M126" s="6"/>
      <c r="N126" s="8"/>
      <c r="O126" s="14" t="s">
        <v>32</v>
      </c>
      <c r="P126" s="11">
        <v>5.68</v>
      </c>
      <c r="Q126" s="8" t="s">
        <v>43</v>
      </c>
      <c r="R126" s="8" t="s">
        <v>863</v>
      </c>
      <c r="S126" s="8" t="s">
        <v>864</v>
      </c>
      <c r="T126" s="8" t="s">
        <v>865</v>
      </c>
      <c r="U126" s="8">
        <v>16.7</v>
      </c>
      <c r="V126" s="8">
        <v>0</v>
      </c>
      <c r="W126" s="8">
        <v>1</v>
      </c>
      <c r="X126" s="8">
        <v>0</v>
      </c>
      <c r="Y126" s="9">
        <f t="shared" si="18"/>
        <v>15.18</v>
      </c>
      <c r="Z126" s="12">
        <f t="shared" si="19"/>
        <v>15.18</v>
      </c>
      <c r="AA126" s="9">
        <f t="shared" si="20"/>
        <v>62.58</v>
      </c>
      <c r="AB126" s="12">
        <f t="shared" si="21"/>
      </c>
      <c r="AC126" s="9">
        <f t="shared" si="22"/>
      </c>
      <c r="AD126" s="17">
        <f t="shared" si="23"/>
        <v>56175.2</v>
      </c>
      <c r="AE126" s="18"/>
    </row>
    <row r="127" spans="1:31" s="1" customFormat="1" ht="25.5" customHeight="1">
      <c r="A127" s="6" t="s">
        <v>866</v>
      </c>
      <c r="B127" s="7"/>
      <c r="C127" s="7" t="s">
        <v>867</v>
      </c>
      <c r="D127" s="6" t="s">
        <v>860</v>
      </c>
      <c r="E127" s="6" t="s">
        <v>861</v>
      </c>
      <c r="F127" s="6" t="s">
        <v>110</v>
      </c>
      <c r="G127" s="8" t="s">
        <v>868</v>
      </c>
      <c r="H127" s="6">
        <v>10215</v>
      </c>
      <c r="I127" s="9">
        <v>120351.29</v>
      </c>
      <c r="J127" s="10">
        <v>11.78182</v>
      </c>
      <c r="K127" s="8"/>
      <c r="L127" s="6">
        <v>12</v>
      </c>
      <c r="M127" s="6"/>
      <c r="N127" s="8"/>
      <c r="O127" s="14" t="s">
        <v>32</v>
      </c>
      <c r="P127" s="11">
        <v>5.48</v>
      </c>
      <c r="Q127" s="8" t="s">
        <v>43</v>
      </c>
      <c r="R127" s="8" t="s">
        <v>863</v>
      </c>
      <c r="S127" s="8" t="s">
        <v>869</v>
      </c>
      <c r="T127" s="8" t="s">
        <v>870</v>
      </c>
      <c r="U127" s="8">
        <v>14.9</v>
      </c>
      <c r="V127" s="8">
        <v>0</v>
      </c>
      <c r="W127" s="8">
        <v>1</v>
      </c>
      <c r="X127" s="8">
        <v>0</v>
      </c>
      <c r="Y127" s="9">
        <f t="shared" si="18"/>
        <v>13.55</v>
      </c>
      <c r="Z127" s="12">
        <f t="shared" si="19"/>
        <v>13.55</v>
      </c>
      <c r="AA127" s="9">
        <f t="shared" si="20"/>
        <v>59.56</v>
      </c>
      <c r="AB127" s="12">
        <f t="shared" si="21"/>
      </c>
      <c r="AC127" s="9">
        <f t="shared" si="22"/>
      </c>
      <c r="AD127" s="17">
        <f t="shared" si="23"/>
        <v>55978.200000000004</v>
      </c>
      <c r="AE127" s="18"/>
    </row>
    <row r="128" spans="1:31" s="1" customFormat="1" ht="12.75" customHeight="1">
      <c r="A128" s="6" t="s">
        <v>871</v>
      </c>
      <c r="B128" s="7"/>
      <c r="C128" s="7" t="s">
        <v>872</v>
      </c>
      <c r="D128" s="6" t="s">
        <v>873</v>
      </c>
      <c r="E128" s="6" t="s">
        <v>874</v>
      </c>
      <c r="F128" s="6" t="s">
        <v>258</v>
      </c>
      <c r="G128" s="8" t="s">
        <v>875</v>
      </c>
      <c r="H128" s="6">
        <v>650</v>
      </c>
      <c r="I128" s="9">
        <v>4121</v>
      </c>
      <c r="J128" s="10">
        <v>6.34</v>
      </c>
      <c r="K128" s="8"/>
      <c r="L128" s="6">
        <v>12</v>
      </c>
      <c r="M128" s="6"/>
      <c r="N128" s="8"/>
      <c r="O128" s="14" t="s">
        <v>58</v>
      </c>
      <c r="P128" s="11">
        <v>6.34</v>
      </c>
      <c r="Q128" s="8" t="s">
        <v>43</v>
      </c>
      <c r="R128" s="8" t="s">
        <v>253</v>
      </c>
      <c r="S128" s="8" t="s">
        <v>876</v>
      </c>
      <c r="T128" s="8" t="s">
        <v>877</v>
      </c>
      <c r="U128" s="8">
        <v>13.95</v>
      </c>
      <c r="V128" s="8">
        <v>0</v>
      </c>
      <c r="W128" s="8">
        <v>1</v>
      </c>
      <c r="X128" s="8">
        <v>0</v>
      </c>
      <c r="Y128" s="9">
        <f t="shared" si="18"/>
        <v>12.68</v>
      </c>
      <c r="Z128" s="12">
        <f t="shared" si="19"/>
        <v>12.68</v>
      </c>
      <c r="AA128" s="9">
        <f t="shared" si="20"/>
        <v>50</v>
      </c>
      <c r="AB128" s="12">
        <f t="shared" si="21"/>
      </c>
      <c r="AC128" s="9">
        <f t="shared" si="22"/>
      </c>
      <c r="AD128" s="17">
        <f t="shared" si="23"/>
        <v>4121</v>
      </c>
      <c r="AE128" s="18"/>
    </row>
    <row r="129" spans="1:32" ht="12.75" customHeight="1">
      <c r="A129" s="6" t="s">
        <v>878</v>
      </c>
      <c r="B129" s="7"/>
      <c r="C129" s="7" t="s">
        <v>879</v>
      </c>
      <c r="D129" s="6" t="s">
        <v>880</v>
      </c>
      <c r="E129" s="6" t="s">
        <v>881</v>
      </c>
      <c r="F129" s="6" t="s">
        <v>231</v>
      </c>
      <c r="G129" s="8" t="s">
        <v>882</v>
      </c>
      <c r="H129" s="6">
        <v>1200</v>
      </c>
      <c r="I129" s="9">
        <v>7368</v>
      </c>
      <c r="J129" s="10">
        <v>6.14</v>
      </c>
      <c r="K129" s="8"/>
      <c r="L129" s="6">
        <v>12</v>
      </c>
      <c r="M129" s="6"/>
      <c r="N129" s="8"/>
      <c r="O129" s="14" t="s">
        <v>35</v>
      </c>
      <c r="P129" s="11">
        <v>0.98</v>
      </c>
      <c r="Q129" s="8" t="s">
        <v>43</v>
      </c>
      <c r="R129" s="8" t="s">
        <v>44</v>
      </c>
      <c r="S129" s="8" t="s">
        <v>883</v>
      </c>
      <c r="T129" s="8" t="s">
        <v>884</v>
      </c>
      <c r="U129" s="8">
        <v>9.5</v>
      </c>
      <c r="V129" s="8">
        <v>0</v>
      </c>
      <c r="W129" s="8">
        <v>1</v>
      </c>
      <c r="X129" s="8">
        <v>0</v>
      </c>
      <c r="Y129" s="9">
        <f t="shared" si="18"/>
        <v>8.64</v>
      </c>
      <c r="Z129" s="12">
        <f t="shared" si="19"/>
        <v>8.64</v>
      </c>
      <c r="AA129" s="9">
        <f t="shared" si="20"/>
        <v>88.66</v>
      </c>
      <c r="AB129" s="12">
        <f t="shared" si="21"/>
      </c>
      <c r="AC129" s="9">
        <f t="shared" si="22"/>
      </c>
      <c r="AD129" s="17">
        <f t="shared" si="23"/>
        <v>1176</v>
      </c>
      <c r="AE129" s="18"/>
      <c r="AF129" s="1"/>
    </row>
    <row r="130" spans="1:32" ht="25.5" customHeight="1">
      <c r="A130" s="6" t="s">
        <v>886</v>
      </c>
      <c r="B130" s="7"/>
      <c r="C130" s="7" t="s">
        <v>887</v>
      </c>
      <c r="D130" s="6" t="s">
        <v>888</v>
      </c>
      <c r="E130" s="6" t="s">
        <v>889</v>
      </c>
      <c r="F130" s="6" t="s">
        <v>890</v>
      </c>
      <c r="G130" s="8" t="s">
        <v>891</v>
      </c>
      <c r="H130" s="6">
        <v>54670</v>
      </c>
      <c r="I130" s="9">
        <v>62870.5</v>
      </c>
      <c r="J130" s="10">
        <v>1.15</v>
      </c>
      <c r="K130" s="8"/>
      <c r="L130" s="6">
        <v>12</v>
      </c>
      <c r="M130" s="6"/>
      <c r="N130" s="8"/>
      <c r="O130" s="14" t="s">
        <v>32</v>
      </c>
      <c r="P130" s="11">
        <v>0.788</v>
      </c>
      <c r="Q130" s="8" t="s">
        <v>43</v>
      </c>
      <c r="R130" s="8" t="s">
        <v>863</v>
      </c>
      <c r="S130" s="8" t="s">
        <v>892</v>
      </c>
      <c r="T130" s="8" t="s">
        <v>893</v>
      </c>
      <c r="U130" s="8">
        <v>25.3</v>
      </c>
      <c r="V130" s="8">
        <v>0</v>
      </c>
      <c r="W130" s="8">
        <v>10</v>
      </c>
      <c r="X130" s="8">
        <v>0</v>
      </c>
      <c r="Y130" s="9">
        <f t="shared" si="18"/>
        <v>23</v>
      </c>
      <c r="Z130" s="12">
        <f t="shared" si="19"/>
        <v>2.3</v>
      </c>
      <c r="AA130" s="9">
        <f t="shared" si="20"/>
        <v>65.74000000000001</v>
      </c>
      <c r="AB130" s="12">
        <f t="shared" si="21"/>
      </c>
      <c r="AC130" s="9">
        <f t="shared" si="22"/>
      </c>
      <c r="AD130" s="17">
        <f t="shared" si="23"/>
        <v>43079.96</v>
      </c>
      <c r="AE130" s="18"/>
      <c r="AF130" s="1"/>
    </row>
    <row r="131" spans="1:32" ht="25.5" customHeight="1">
      <c r="A131" s="6" t="s">
        <v>894</v>
      </c>
      <c r="B131" s="7"/>
      <c r="C131" s="7" t="s">
        <v>895</v>
      </c>
      <c r="D131" s="6" t="s">
        <v>896</v>
      </c>
      <c r="E131" s="6" t="s">
        <v>897</v>
      </c>
      <c r="F131" s="6" t="s">
        <v>898</v>
      </c>
      <c r="G131" s="8" t="s">
        <v>378</v>
      </c>
      <c r="H131" s="6">
        <v>105</v>
      </c>
      <c r="I131" s="9">
        <v>102183.9</v>
      </c>
      <c r="J131" s="10">
        <v>973.18</v>
      </c>
      <c r="K131" s="8"/>
      <c r="L131" s="6">
        <v>12</v>
      </c>
      <c r="M131" s="6"/>
      <c r="N131" s="8"/>
      <c r="O131" s="14" t="s">
        <v>58</v>
      </c>
      <c r="P131" s="11">
        <v>973.18</v>
      </c>
      <c r="Q131" s="8" t="s">
        <v>43</v>
      </c>
      <c r="R131" s="8" t="s">
        <v>136</v>
      </c>
      <c r="S131" s="8" t="s">
        <v>899</v>
      </c>
      <c r="T131" s="8" t="s">
        <v>900</v>
      </c>
      <c r="U131" s="8">
        <v>0</v>
      </c>
      <c r="V131" s="8">
        <v>1044.18</v>
      </c>
      <c r="W131" s="8">
        <v>1</v>
      </c>
      <c r="X131" s="8">
        <v>0</v>
      </c>
      <c r="Y131" s="9">
        <f t="shared" si="18"/>
      </c>
      <c r="Z131" s="12">
        <f t="shared" si="19"/>
      </c>
      <c r="AA131" s="9">
        <f t="shared" si="20"/>
      </c>
      <c r="AB131" s="12">
        <f t="shared" si="21"/>
        <v>1044.18</v>
      </c>
      <c r="AC131" s="9">
        <f t="shared" si="22"/>
        <v>6.799999999999997</v>
      </c>
      <c r="AD131" s="17">
        <f t="shared" si="23"/>
        <v>102183.9</v>
      </c>
      <c r="AE131" s="18"/>
      <c r="AF131" s="1"/>
    </row>
    <row r="132" spans="1:32" ht="25.5" customHeight="1">
      <c r="A132" s="6" t="s">
        <v>901</v>
      </c>
      <c r="B132" s="7"/>
      <c r="C132" s="7" t="s">
        <v>902</v>
      </c>
      <c r="D132" s="6" t="s">
        <v>896</v>
      </c>
      <c r="E132" s="6" t="s">
        <v>897</v>
      </c>
      <c r="F132" s="6" t="s">
        <v>903</v>
      </c>
      <c r="G132" s="8" t="s">
        <v>378</v>
      </c>
      <c r="H132" s="6">
        <v>249</v>
      </c>
      <c r="I132" s="9">
        <v>242321.82</v>
      </c>
      <c r="J132" s="10">
        <v>973.18</v>
      </c>
      <c r="K132" s="8"/>
      <c r="L132" s="6">
        <v>12</v>
      </c>
      <c r="M132" s="6"/>
      <c r="N132" s="8"/>
      <c r="O132" s="14" t="s">
        <v>58</v>
      </c>
      <c r="P132" s="11">
        <v>973.18</v>
      </c>
      <c r="Q132" s="8" t="s">
        <v>43</v>
      </c>
      <c r="R132" s="8" t="s">
        <v>136</v>
      </c>
      <c r="S132" s="8" t="s">
        <v>904</v>
      </c>
      <c r="T132" s="8" t="s">
        <v>905</v>
      </c>
      <c r="U132" s="8">
        <v>0</v>
      </c>
      <c r="V132" s="8">
        <v>1044.18</v>
      </c>
      <c r="W132" s="8">
        <v>1</v>
      </c>
      <c r="X132" s="8">
        <v>0</v>
      </c>
      <c r="Y132" s="9">
        <f t="shared" si="18"/>
      </c>
      <c r="Z132" s="12">
        <f t="shared" si="19"/>
      </c>
      <c r="AA132" s="9">
        <f t="shared" si="20"/>
      </c>
      <c r="AB132" s="12">
        <f t="shared" si="21"/>
        <v>1044.18</v>
      </c>
      <c r="AC132" s="9">
        <f t="shared" si="22"/>
        <v>6.799999999999997</v>
      </c>
      <c r="AD132" s="17">
        <f t="shared" si="23"/>
        <v>242321.81999999998</v>
      </c>
      <c r="AE132" s="18"/>
      <c r="AF132" s="1"/>
    </row>
    <row r="133" spans="1:32" ht="25.5" customHeight="1">
      <c r="A133" s="6" t="s">
        <v>906</v>
      </c>
      <c r="B133" s="7"/>
      <c r="C133" s="7" t="s">
        <v>907</v>
      </c>
      <c r="D133" s="6" t="s">
        <v>908</v>
      </c>
      <c r="E133" s="6" t="s">
        <v>909</v>
      </c>
      <c r="F133" s="6" t="s">
        <v>33</v>
      </c>
      <c r="G133" s="8" t="s">
        <v>290</v>
      </c>
      <c r="H133" s="6">
        <v>6700</v>
      </c>
      <c r="I133" s="9">
        <v>31449.8</v>
      </c>
      <c r="J133" s="10">
        <v>4.694</v>
      </c>
      <c r="K133" s="8"/>
      <c r="L133" s="6">
        <v>12</v>
      </c>
      <c r="M133" s="6"/>
      <c r="N133" s="8"/>
      <c r="O133" s="14" t="s">
        <v>35</v>
      </c>
      <c r="P133" s="11">
        <v>0.795</v>
      </c>
      <c r="Q133" s="8" t="s">
        <v>43</v>
      </c>
      <c r="R133" s="8" t="s">
        <v>910</v>
      </c>
      <c r="S133" s="8" t="s">
        <v>911</v>
      </c>
      <c r="T133" s="8" t="s">
        <v>912</v>
      </c>
      <c r="U133" s="8">
        <v>0</v>
      </c>
      <c r="V133" s="8">
        <v>23.47</v>
      </c>
      <c r="W133" s="8">
        <v>5</v>
      </c>
      <c r="X133" s="8">
        <v>0</v>
      </c>
      <c r="Y133" s="9">
        <f aca="true" t="shared" si="24" ref="Y133:Y158">IF(U133&gt;0,ROUND(U133*100/110,2),"")</f>
      </c>
      <c r="Z133" s="12">
        <f aca="true" t="shared" si="25" ref="Z133:Z158">IF(W133*U133&gt;0,ROUND(Y133/IF(X133&gt;0,X133,W133)/IF(X133&gt;0,W133,1),5),Y133)</f>
      </c>
      <c r="AA133" s="9">
        <f aca="true" t="shared" si="26" ref="AA133:AA158">IF(W133*U133&gt;0,100-ROUND(P133/Z133*100,2),"")</f>
      </c>
      <c r="AB133" s="12">
        <f aca="true" t="shared" si="27" ref="AB133:AB158">IF(W133*V133&gt;0,ROUND(V133/IF(X133&gt;0,X133,W133)/IF(X133&gt;0,W133,1),5),"")</f>
        <v>4.694</v>
      </c>
      <c r="AC133" s="9">
        <f aca="true" t="shared" si="28" ref="AC133:AC158">IF(W133*V133&gt;0,100-ROUND(P133/AB133*100,2),"")</f>
        <v>83.06</v>
      </c>
      <c r="AD133" s="17">
        <f aca="true" t="shared" si="29" ref="AD133:AD158">IF(ISNUMBER(H133),IF(P133&gt;0,P133*H133,""),"")</f>
        <v>5326.5</v>
      </c>
      <c r="AE133" s="18"/>
      <c r="AF133" s="1"/>
    </row>
    <row r="134" spans="1:32" ht="12.75" customHeight="1">
      <c r="A134" s="6" t="s">
        <v>913</v>
      </c>
      <c r="B134" s="7"/>
      <c r="C134" s="7" t="s">
        <v>914</v>
      </c>
      <c r="D134" s="6" t="s">
        <v>908</v>
      </c>
      <c r="E134" s="6" t="s">
        <v>909</v>
      </c>
      <c r="F134" s="6" t="s">
        <v>915</v>
      </c>
      <c r="G134" s="8" t="s">
        <v>916</v>
      </c>
      <c r="H134" s="6">
        <v>27140</v>
      </c>
      <c r="I134" s="9">
        <v>254301.8</v>
      </c>
      <c r="J134" s="10">
        <v>9.37</v>
      </c>
      <c r="K134" s="8"/>
      <c r="L134" s="6">
        <v>12</v>
      </c>
      <c r="M134" s="6"/>
      <c r="N134" s="8"/>
      <c r="O134" s="14" t="s">
        <v>35</v>
      </c>
      <c r="P134" s="11">
        <v>1.4</v>
      </c>
      <c r="Q134" s="8" t="s">
        <v>43</v>
      </c>
      <c r="R134" s="8" t="s">
        <v>917</v>
      </c>
      <c r="S134" s="8" t="s">
        <v>918</v>
      </c>
      <c r="T134" s="8" t="s">
        <v>919</v>
      </c>
      <c r="U134" s="8">
        <v>0</v>
      </c>
      <c r="V134" s="8">
        <v>39.94</v>
      </c>
      <c r="W134" s="8">
        <v>5</v>
      </c>
      <c r="X134" s="8">
        <v>0</v>
      </c>
      <c r="Y134" s="9">
        <f t="shared" si="24"/>
      </c>
      <c r="Z134" s="12">
        <f t="shared" si="25"/>
      </c>
      <c r="AA134" s="9">
        <f t="shared" si="26"/>
      </c>
      <c r="AB134" s="12">
        <f t="shared" si="27"/>
        <v>7.988</v>
      </c>
      <c r="AC134" s="9">
        <f t="shared" si="28"/>
        <v>82.47</v>
      </c>
      <c r="AD134" s="17">
        <f t="shared" si="29"/>
        <v>37996</v>
      </c>
      <c r="AE134" s="18"/>
      <c r="AF134" s="1"/>
    </row>
    <row r="135" spans="1:32" ht="12.75" customHeight="1">
      <c r="A135" s="6" t="s">
        <v>920</v>
      </c>
      <c r="B135" s="7"/>
      <c r="C135" s="7" t="s">
        <v>921</v>
      </c>
      <c r="D135" s="6" t="s">
        <v>922</v>
      </c>
      <c r="E135" s="6" t="s">
        <v>923</v>
      </c>
      <c r="F135" s="6" t="s">
        <v>924</v>
      </c>
      <c r="G135" s="8" t="s">
        <v>925</v>
      </c>
      <c r="H135" s="6">
        <v>40</v>
      </c>
      <c r="I135" s="9">
        <v>52.36</v>
      </c>
      <c r="J135" s="10">
        <v>1.309</v>
      </c>
      <c r="K135" s="8"/>
      <c r="L135" s="6">
        <v>12</v>
      </c>
      <c r="M135" s="6"/>
      <c r="N135" s="8"/>
      <c r="O135" s="14" t="s">
        <v>58</v>
      </c>
      <c r="P135" s="11">
        <v>1.19</v>
      </c>
      <c r="Q135" s="8" t="s">
        <v>43</v>
      </c>
      <c r="R135" s="8" t="s">
        <v>59</v>
      </c>
      <c r="S135" s="8" t="s">
        <v>926</v>
      </c>
      <c r="T135" s="8" t="s">
        <v>927</v>
      </c>
      <c r="U135" s="8">
        <v>2.63</v>
      </c>
      <c r="V135" s="8">
        <v>0</v>
      </c>
      <c r="W135" s="8">
        <v>1</v>
      </c>
      <c r="X135" s="8">
        <v>0</v>
      </c>
      <c r="Y135" s="9">
        <f t="shared" si="24"/>
        <v>2.39</v>
      </c>
      <c r="Z135" s="12">
        <f t="shared" si="25"/>
        <v>2.39</v>
      </c>
      <c r="AA135" s="9">
        <f t="shared" si="26"/>
        <v>50.21</v>
      </c>
      <c r="AB135" s="12">
        <f t="shared" si="27"/>
      </c>
      <c r="AC135" s="9">
        <f t="shared" si="28"/>
      </c>
      <c r="AD135" s="17">
        <f t="shared" si="29"/>
        <v>47.599999999999994</v>
      </c>
      <c r="AE135" s="18"/>
      <c r="AF135" s="1"/>
    </row>
    <row r="136" spans="1:32" ht="12.75" customHeight="1">
      <c r="A136" s="6" t="s">
        <v>928</v>
      </c>
      <c r="B136" s="7"/>
      <c r="C136" s="7" t="s">
        <v>929</v>
      </c>
      <c r="D136" s="6" t="s">
        <v>930</v>
      </c>
      <c r="E136" s="6" t="s">
        <v>931</v>
      </c>
      <c r="F136" s="6" t="s">
        <v>932</v>
      </c>
      <c r="G136" s="8" t="s">
        <v>933</v>
      </c>
      <c r="H136" s="6">
        <v>2100</v>
      </c>
      <c r="I136" s="9">
        <v>7306.425</v>
      </c>
      <c r="J136" s="10">
        <v>3.47925</v>
      </c>
      <c r="K136" s="8"/>
      <c r="L136" s="6">
        <v>12</v>
      </c>
      <c r="M136" s="6"/>
      <c r="N136" s="8"/>
      <c r="O136" s="14" t="s">
        <v>41</v>
      </c>
      <c r="P136" s="11">
        <v>3.4783</v>
      </c>
      <c r="Q136" s="8" t="s">
        <v>43</v>
      </c>
      <c r="R136" s="8" t="s">
        <v>326</v>
      </c>
      <c r="S136" s="8" t="s">
        <v>934</v>
      </c>
      <c r="T136" s="8" t="s">
        <v>935</v>
      </c>
      <c r="U136" s="8">
        <v>0</v>
      </c>
      <c r="V136" s="8">
        <v>46.39</v>
      </c>
      <c r="W136" s="8">
        <v>12</v>
      </c>
      <c r="X136" s="8">
        <v>0</v>
      </c>
      <c r="Y136" s="9">
        <f t="shared" si="24"/>
      </c>
      <c r="Z136" s="12">
        <f t="shared" si="25"/>
      </c>
      <c r="AA136" s="9">
        <f t="shared" si="26"/>
      </c>
      <c r="AB136" s="12">
        <f t="shared" si="27"/>
        <v>3.86583</v>
      </c>
      <c r="AC136" s="9">
        <f t="shared" si="28"/>
        <v>10.019999999999996</v>
      </c>
      <c r="AD136" s="17">
        <f t="shared" si="29"/>
        <v>7304.43</v>
      </c>
      <c r="AE136" s="18"/>
      <c r="AF136" s="1"/>
    </row>
    <row r="137" spans="1:32" ht="25.5" customHeight="1">
      <c r="A137" s="6" t="s">
        <v>936</v>
      </c>
      <c r="B137" s="7"/>
      <c r="C137" s="7" t="s">
        <v>937</v>
      </c>
      <c r="D137" s="6" t="s">
        <v>938</v>
      </c>
      <c r="E137" s="6" t="s">
        <v>939</v>
      </c>
      <c r="F137" s="6" t="s">
        <v>940</v>
      </c>
      <c r="G137" s="8" t="s">
        <v>139</v>
      </c>
      <c r="H137" s="6">
        <v>2310</v>
      </c>
      <c r="I137" s="9">
        <v>274312.9851</v>
      </c>
      <c r="J137" s="10">
        <v>118.75021</v>
      </c>
      <c r="K137" s="8"/>
      <c r="L137" s="6">
        <v>12</v>
      </c>
      <c r="M137" s="6"/>
      <c r="N137" s="8"/>
      <c r="O137" s="14" t="s">
        <v>32</v>
      </c>
      <c r="P137" s="11">
        <v>110.44</v>
      </c>
      <c r="Q137" s="8" t="s">
        <v>43</v>
      </c>
      <c r="R137" s="8" t="s">
        <v>99</v>
      </c>
      <c r="S137" s="8" t="s">
        <v>941</v>
      </c>
      <c r="T137" s="8" t="s">
        <v>942</v>
      </c>
      <c r="U137" s="8">
        <v>0</v>
      </c>
      <c r="V137" s="8">
        <v>118.75</v>
      </c>
      <c r="W137" s="8">
        <v>1</v>
      </c>
      <c r="X137" s="8">
        <v>0</v>
      </c>
      <c r="Y137" s="9">
        <f t="shared" si="24"/>
      </c>
      <c r="Z137" s="12">
        <f t="shared" si="25"/>
      </c>
      <c r="AA137" s="9">
        <f t="shared" si="26"/>
      </c>
      <c r="AB137" s="12">
        <f t="shared" si="27"/>
        <v>118.75</v>
      </c>
      <c r="AC137" s="9">
        <f t="shared" si="28"/>
        <v>7</v>
      </c>
      <c r="AD137" s="17">
        <f t="shared" si="29"/>
        <v>255116.4</v>
      </c>
      <c r="AE137" s="18"/>
      <c r="AF137" s="1"/>
    </row>
    <row r="138" spans="1:32" ht="12.75" customHeight="1">
      <c r="A138" s="6" t="s">
        <v>943</v>
      </c>
      <c r="B138" s="7"/>
      <c r="C138" s="7" t="s">
        <v>944</v>
      </c>
      <c r="D138" s="6" t="s">
        <v>945</v>
      </c>
      <c r="E138" s="6" t="s">
        <v>946</v>
      </c>
      <c r="F138" s="6" t="s">
        <v>762</v>
      </c>
      <c r="G138" s="8" t="s">
        <v>395</v>
      </c>
      <c r="H138" s="6">
        <v>12060</v>
      </c>
      <c r="I138" s="9">
        <v>16884</v>
      </c>
      <c r="J138" s="10">
        <v>1.4</v>
      </c>
      <c r="K138" s="8"/>
      <c r="L138" s="6">
        <v>12</v>
      </c>
      <c r="M138" s="6"/>
      <c r="N138" s="8"/>
      <c r="O138" s="14" t="s">
        <v>32</v>
      </c>
      <c r="P138" s="11">
        <v>1.37744</v>
      </c>
      <c r="Q138" s="8" t="s">
        <v>43</v>
      </c>
      <c r="R138" s="8" t="s">
        <v>136</v>
      </c>
      <c r="S138" s="8" t="s">
        <v>947</v>
      </c>
      <c r="T138" s="8" t="s">
        <v>948</v>
      </c>
      <c r="U138" s="8">
        <v>0</v>
      </c>
      <c r="V138" s="8">
        <v>247.94</v>
      </c>
      <c r="W138" s="8">
        <v>180</v>
      </c>
      <c r="X138" s="8">
        <v>0</v>
      </c>
      <c r="Y138" s="9">
        <f t="shared" si="24"/>
      </c>
      <c r="Z138" s="12">
        <f t="shared" si="25"/>
      </c>
      <c r="AA138" s="9">
        <f t="shared" si="26"/>
      </c>
      <c r="AB138" s="12">
        <f t="shared" si="27"/>
        <v>1.37744</v>
      </c>
      <c r="AC138" s="9">
        <f t="shared" si="28"/>
        <v>0</v>
      </c>
      <c r="AD138" s="17">
        <f t="shared" si="29"/>
        <v>16611.9264</v>
      </c>
      <c r="AE138" s="18"/>
      <c r="AF138" s="1"/>
    </row>
    <row r="139" spans="1:32" ht="12.75" customHeight="1">
      <c r="A139" s="6" t="s">
        <v>949</v>
      </c>
      <c r="B139" s="7"/>
      <c r="C139" s="7" t="s">
        <v>950</v>
      </c>
      <c r="D139" s="6" t="s">
        <v>951</v>
      </c>
      <c r="E139" s="6" t="s">
        <v>952</v>
      </c>
      <c r="F139" s="6" t="s">
        <v>625</v>
      </c>
      <c r="G139" s="8" t="s">
        <v>57</v>
      </c>
      <c r="H139" s="6">
        <v>1190</v>
      </c>
      <c r="I139" s="9">
        <v>392.1645</v>
      </c>
      <c r="J139" s="10">
        <v>0.32955</v>
      </c>
      <c r="K139" s="8"/>
      <c r="L139" s="6">
        <v>12</v>
      </c>
      <c r="M139" s="6"/>
      <c r="N139" s="8"/>
      <c r="O139" s="14" t="s">
        <v>32</v>
      </c>
      <c r="P139" s="11">
        <v>0.32954</v>
      </c>
      <c r="Q139" s="8" t="s">
        <v>43</v>
      </c>
      <c r="R139" s="8" t="s">
        <v>953</v>
      </c>
      <c r="S139" s="8" t="s">
        <v>954</v>
      </c>
      <c r="T139" s="8" t="s">
        <v>955</v>
      </c>
      <c r="U139" s="8">
        <v>7.25</v>
      </c>
      <c r="V139" s="8">
        <v>0</v>
      </c>
      <c r="W139" s="8">
        <v>10</v>
      </c>
      <c r="X139" s="8">
        <v>0</v>
      </c>
      <c r="Y139" s="9">
        <f t="shared" si="24"/>
        <v>6.59</v>
      </c>
      <c r="Z139" s="12">
        <f t="shared" si="25"/>
        <v>0.659</v>
      </c>
      <c r="AA139" s="9">
        <f t="shared" si="26"/>
        <v>49.99</v>
      </c>
      <c r="AB139" s="12">
        <f t="shared" si="27"/>
      </c>
      <c r="AC139" s="9">
        <f t="shared" si="28"/>
      </c>
      <c r="AD139" s="17">
        <f t="shared" si="29"/>
        <v>392.1526</v>
      </c>
      <c r="AE139" s="18"/>
      <c r="AF139" s="1"/>
    </row>
    <row r="140" spans="1:32" ht="12.75" customHeight="1">
      <c r="A140" s="6" t="s">
        <v>956</v>
      </c>
      <c r="B140" s="7"/>
      <c r="C140" s="7" t="s">
        <v>957</v>
      </c>
      <c r="D140" s="6" t="s">
        <v>951</v>
      </c>
      <c r="E140" s="6" t="s">
        <v>952</v>
      </c>
      <c r="F140" s="6" t="s">
        <v>625</v>
      </c>
      <c r="G140" s="8" t="s">
        <v>378</v>
      </c>
      <c r="H140" s="6">
        <v>1730</v>
      </c>
      <c r="I140" s="9">
        <v>369.5972</v>
      </c>
      <c r="J140" s="10">
        <v>0.21364</v>
      </c>
      <c r="K140" s="8"/>
      <c r="L140" s="6">
        <v>12</v>
      </c>
      <c r="M140" s="6"/>
      <c r="N140" s="8"/>
      <c r="O140" s="14" t="s">
        <v>32</v>
      </c>
      <c r="P140" s="11">
        <v>0.21363</v>
      </c>
      <c r="Q140" s="8" t="s">
        <v>43</v>
      </c>
      <c r="R140" s="8" t="s">
        <v>953</v>
      </c>
      <c r="S140" s="8" t="s">
        <v>958</v>
      </c>
      <c r="T140" s="8" t="s">
        <v>959</v>
      </c>
      <c r="U140" s="8">
        <v>4.7</v>
      </c>
      <c r="V140" s="8">
        <v>0</v>
      </c>
      <c r="W140" s="8">
        <v>10</v>
      </c>
      <c r="X140" s="8">
        <v>0</v>
      </c>
      <c r="Y140" s="9">
        <f t="shared" si="24"/>
        <v>4.27</v>
      </c>
      <c r="Z140" s="12">
        <f t="shared" si="25"/>
        <v>0.427</v>
      </c>
      <c r="AA140" s="9">
        <f t="shared" si="26"/>
        <v>49.97</v>
      </c>
      <c r="AB140" s="12">
        <f t="shared" si="27"/>
      </c>
      <c r="AC140" s="9">
        <f t="shared" si="28"/>
      </c>
      <c r="AD140" s="17">
        <f t="shared" si="29"/>
        <v>369.57989999999995</v>
      </c>
      <c r="AE140" s="18"/>
      <c r="AF140" s="1"/>
    </row>
    <row r="141" spans="1:32" ht="25.5" customHeight="1">
      <c r="A141" s="6" t="s">
        <v>960</v>
      </c>
      <c r="B141" s="7"/>
      <c r="C141" s="7" t="s">
        <v>961</v>
      </c>
      <c r="D141" s="6" t="s">
        <v>962</v>
      </c>
      <c r="E141" s="6" t="s">
        <v>952</v>
      </c>
      <c r="F141" s="6" t="s">
        <v>963</v>
      </c>
      <c r="G141" s="8" t="s">
        <v>964</v>
      </c>
      <c r="H141" s="6">
        <v>50</v>
      </c>
      <c r="I141" s="9">
        <v>254.545454545454</v>
      </c>
      <c r="J141" s="10">
        <v>5.09090909090909</v>
      </c>
      <c r="K141" s="8"/>
      <c r="L141" s="6">
        <v>12</v>
      </c>
      <c r="M141" s="6"/>
      <c r="N141" s="8"/>
      <c r="O141" s="14" t="s">
        <v>35</v>
      </c>
      <c r="P141" s="11">
        <v>2.83181</v>
      </c>
      <c r="Q141" s="8" t="s">
        <v>43</v>
      </c>
      <c r="R141" s="8" t="s">
        <v>402</v>
      </c>
      <c r="S141" s="8" t="s">
        <v>965</v>
      </c>
      <c r="T141" s="8" t="s">
        <v>966</v>
      </c>
      <c r="U141" s="8">
        <v>8.9</v>
      </c>
      <c r="V141" s="8">
        <v>0</v>
      </c>
      <c r="W141" s="8">
        <v>1</v>
      </c>
      <c r="X141" s="8">
        <v>0</v>
      </c>
      <c r="Y141" s="9">
        <f t="shared" si="24"/>
        <v>8.09</v>
      </c>
      <c r="Z141" s="12">
        <f t="shared" si="25"/>
        <v>8.09</v>
      </c>
      <c r="AA141" s="9">
        <f t="shared" si="26"/>
        <v>65</v>
      </c>
      <c r="AB141" s="12">
        <f t="shared" si="27"/>
      </c>
      <c r="AC141" s="9">
        <f t="shared" si="28"/>
      </c>
      <c r="AD141" s="17">
        <f t="shared" si="29"/>
        <v>141.5905</v>
      </c>
      <c r="AE141" s="18"/>
      <c r="AF141" s="1"/>
    </row>
    <row r="142" spans="1:32" ht="12.75" customHeight="1">
      <c r="A142" s="21" t="s">
        <v>967</v>
      </c>
      <c r="B142" s="22"/>
      <c r="C142" s="22" t="s">
        <v>968</v>
      </c>
      <c r="D142" s="21" t="s">
        <v>969</v>
      </c>
      <c r="E142" s="21" t="s">
        <v>970</v>
      </c>
      <c r="F142" s="21" t="s">
        <v>110</v>
      </c>
      <c r="G142" s="23" t="s">
        <v>57</v>
      </c>
      <c r="H142" s="21">
        <v>14864</v>
      </c>
      <c r="I142" s="24">
        <v>6930340</v>
      </c>
      <c r="J142" s="25">
        <v>466.25</v>
      </c>
      <c r="K142" s="23"/>
      <c r="L142" s="21">
        <v>12</v>
      </c>
      <c r="M142" s="6"/>
      <c r="N142" s="8"/>
      <c r="O142" s="26" t="s">
        <v>58</v>
      </c>
      <c r="P142" s="27">
        <v>442.93</v>
      </c>
      <c r="Q142" s="23" t="s">
        <v>43</v>
      </c>
      <c r="R142" s="23" t="s">
        <v>136</v>
      </c>
      <c r="S142" s="23" t="s">
        <v>971</v>
      </c>
      <c r="T142" s="23" t="s">
        <v>972</v>
      </c>
      <c r="U142" s="23">
        <v>0</v>
      </c>
      <c r="V142" s="23">
        <v>515.03</v>
      </c>
      <c r="W142" s="23">
        <v>1</v>
      </c>
      <c r="X142" s="23">
        <v>0</v>
      </c>
      <c r="Y142" s="24">
        <f t="shared" si="24"/>
      </c>
      <c r="Z142" s="28">
        <f t="shared" si="25"/>
      </c>
      <c r="AA142" s="24">
        <f t="shared" si="26"/>
      </c>
      <c r="AB142" s="28">
        <f t="shared" si="27"/>
        <v>515.03</v>
      </c>
      <c r="AC142" s="24">
        <f t="shared" si="28"/>
        <v>14</v>
      </c>
      <c r="AD142" s="29">
        <f t="shared" si="29"/>
        <v>6583711.5200000005</v>
      </c>
      <c r="AE142" s="30" t="s">
        <v>1727</v>
      </c>
      <c r="AF142" s="45">
        <v>41164</v>
      </c>
    </row>
    <row r="143" spans="1:32" ht="12.75" customHeight="1">
      <c r="A143" s="6" t="s">
        <v>973</v>
      </c>
      <c r="B143" s="7"/>
      <c r="C143" s="7" t="s">
        <v>974</v>
      </c>
      <c r="D143" s="6" t="s">
        <v>975</v>
      </c>
      <c r="E143" s="6" t="s">
        <v>976</v>
      </c>
      <c r="F143" s="6" t="s">
        <v>977</v>
      </c>
      <c r="G143" s="8" t="s">
        <v>978</v>
      </c>
      <c r="H143" s="6">
        <v>715</v>
      </c>
      <c r="I143" s="9">
        <v>38324</v>
      </c>
      <c r="J143" s="10">
        <v>53.6</v>
      </c>
      <c r="K143" s="8"/>
      <c r="L143" s="6">
        <v>12</v>
      </c>
      <c r="M143" s="6"/>
      <c r="N143" s="8"/>
      <c r="O143" s="14" t="s">
        <v>58</v>
      </c>
      <c r="P143" s="11">
        <v>53.6</v>
      </c>
      <c r="Q143" s="8" t="s">
        <v>43</v>
      </c>
      <c r="R143" s="8" t="s">
        <v>136</v>
      </c>
      <c r="S143" s="8" t="s">
        <v>979</v>
      </c>
      <c r="T143" s="8" t="s">
        <v>980</v>
      </c>
      <c r="U143" s="8">
        <v>0</v>
      </c>
      <c r="V143" s="8">
        <v>53.6</v>
      </c>
      <c r="W143" s="8">
        <v>1</v>
      </c>
      <c r="X143" s="8">
        <v>0</v>
      </c>
      <c r="Y143" s="9">
        <f t="shared" si="24"/>
      </c>
      <c r="Z143" s="12">
        <f t="shared" si="25"/>
      </c>
      <c r="AA143" s="9">
        <f t="shared" si="26"/>
      </c>
      <c r="AB143" s="12">
        <f t="shared" si="27"/>
        <v>53.6</v>
      </c>
      <c r="AC143" s="9">
        <f t="shared" si="28"/>
        <v>0</v>
      </c>
      <c r="AD143" s="17">
        <f t="shared" si="29"/>
        <v>38324</v>
      </c>
      <c r="AE143" s="18"/>
      <c r="AF143" s="1"/>
    </row>
    <row r="144" spans="1:32" ht="12.75" customHeight="1">
      <c r="A144" s="6" t="s">
        <v>981</v>
      </c>
      <c r="B144" s="7"/>
      <c r="C144" s="7" t="s">
        <v>982</v>
      </c>
      <c r="D144" s="6" t="s">
        <v>975</v>
      </c>
      <c r="E144" s="6" t="s">
        <v>976</v>
      </c>
      <c r="F144" s="6" t="s">
        <v>977</v>
      </c>
      <c r="G144" s="8" t="s">
        <v>983</v>
      </c>
      <c r="H144" s="6">
        <v>4</v>
      </c>
      <c r="I144" s="9">
        <v>393.12</v>
      </c>
      <c r="J144" s="10">
        <v>98.28</v>
      </c>
      <c r="K144" s="8"/>
      <c r="L144" s="6">
        <v>12</v>
      </c>
      <c r="M144" s="6"/>
      <c r="N144" s="8"/>
      <c r="O144" s="14" t="s">
        <v>58</v>
      </c>
      <c r="P144" s="11">
        <v>89.35</v>
      </c>
      <c r="Q144" s="8" t="s">
        <v>43</v>
      </c>
      <c r="R144" s="8" t="s">
        <v>136</v>
      </c>
      <c r="S144" s="8" t="s">
        <v>984</v>
      </c>
      <c r="T144" s="8" t="s">
        <v>985</v>
      </c>
      <c r="U144" s="8">
        <v>0</v>
      </c>
      <c r="V144" s="8">
        <v>89.35</v>
      </c>
      <c r="W144" s="8">
        <v>1</v>
      </c>
      <c r="X144" s="8">
        <v>0</v>
      </c>
      <c r="Y144" s="9">
        <f t="shared" si="24"/>
      </c>
      <c r="Z144" s="12">
        <f t="shared" si="25"/>
      </c>
      <c r="AA144" s="9">
        <f t="shared" si="26"/>
      </c>
      <c r="AB144" s="12">
        <f t="shared" si="27"/>
        <v>89.35</v>
      </c>
      <c r="AC144" s="9">
        <f t="shared" si="28"/>
        <v>0</v>
      </c>
      <c r="AD144" s="17">
        <f t="shared" si="29"/>
        <v>357.4</v>
      </c>
      <c r="AE144" s="18"/>
      <c r="AF144" s="1"/>
    </row>
    <row r="145" spans="1:31" s="1" customFormat="1" ht="12.75" customHeight="1">
      <c r="A145" s="6" t="s">
        <v>986</v>
      </c>
      <c r="B145" s="7"/>
      <c r="C145" s="7" t="s">
        <v>987</v>
      </c>
      <c r="D145" s="6" t="s">
        <v>975</v>
      </c>
      <c r="E145" s="6" t="s">
        <v>976</v>
      </c>
      <c r="F145" s="6" t="s">
        <v>988</v>
      </c>
      <c r="G145" s="8" t="s">
        <v>983</v>
      </c>
      <c r="H145" s="6">
        <v>984</v>
      </c>
      <c r="I145" s="9">
        <v>108830.4</v>
      </c>
      <c r="J145" s="10">
        <v>110.6</v>
      </c>
      <c r="K145" s="8"/>
      <c r="L145" s="6">
        <v>12</v>
      </c>
      <c r="M145" s="6"/>
      <c r="N145" s="8"/>
      <c r="O145" s="14" t="s">
        <v>58</v>
      </c>
      <c r="P145" s="11">
        <v>100.68</v>
      </c>
      <c r="Q145" s="8" t="s">
        <v>43</v>
      </c>
      <c r="R145" s="8" t="s">
        <v>136</v>
      </c>
      <c r="S145" s="8" t="s">
        <v>989</v>
      </c>
      <c r="T145" s="8" t="s">
        <v>990</v>
      </c>
      <c r="U145" s="8">
        <v>0</v>
      </c>
      <c r="V145" s="8">
        <v>100.68</v>
      </c>
      <c r="W145" s="8">
        <v>1</v>
      </c>
      <c r="X145" s="8">
        <v>0</v>
      </c>
      <c r="Y145" s="9">
        <f t="shared" si="24"/>
      </c>
      <c r="Z145" s="12">
        <f t="shared" si="25"/>
      </c>
      <c r="AA145" s="9">
        <f t="shared" si="26"/>
      </c>
      <c r="AB145" s="12">
        <f t="shared" si="27"/>
        <v>100.68</v>
      </c>
      <c r="AC145" s="9">
        <f t="shared" si="28"/>
        <v>0</v>
      </c>
      <c r="AD145" s="17">
        <f t="shared" si="29"/>
        <v>99069.12000000001</v>
      </c>
      <c r="AE145" s="18"/>
    </row>
    <row r="146" spans="1:31" s="1" customFormat="1" ht="12.75" customHeight="1">
      <c r="A146" s="6" t="s">
        <v>991</v>
      </c>
      <c r="B146" s="7"/>
      <c r="C146" s="7" t="s">
        <v>992</v>
      </c>
      <c r="D146" s="6" t="s">
        <v>975</v>
      </c>
      <c r="E146" s="6" t="s">
        <v>976</v>
      </c>
      <c r="F146" s="6" t="s">
        <v>977</v>
      </c>
      <c r="G146" s="8" t="s">
        <v>993</v>
      </c>
      <c r="H146" s="6">
        <v>10</v>
      </c>
      <c r="I146" s="9">
        <v>1346</v>
      </c>
      <c r="J146" s="10">
        <v>134.6</v>
      </c>
      <c r="K146" s="8"/>
      <c r="L146" s="6">
        <v>12</v>
      </c>
      <c r="M146" s="6"/>
      <c r="N146" s="8"/>
      <c r="O146" s="14" t="s">
        <v>58</v>
      </c>
      <c r="P146" s="11">
        <v>123.42</v>
      </c>
      <c r="Q146" s="8" t="s">
        <v>43</v>
      </c>
      <c r="R146" s="8" t="s">
        <v>136</v>
      </c>
      <c r="S146" s="8" t="s">
        <v>994</v>
      </c>
      <c r="T146" s="8" t="s">
        <v>995</v>
      </c>
      <c r="U146" s="8">
        <v>0</v>
      </c>
      <c r="V146" s="8">
        <v>123.42</v>
      </c>
      <c r="W146" s="8">
        <v>1</v>
      </c>
      <c r="X146" s="8">
        <v>0</v>
      </c>
      <c r="Y146" s="9">
        <f t="shared" si="24"/>
      </c>
      <c r="Z146" s="12">
        <f t="shared" si="25"/>
      </c>
      <c r="AA146" s="9">
        <f t="shared" si="26"/>
      </c>
      <c r="AB146" s="12">
        <f t="shared" si="27"/>
        <v>123.42</v>
      </c>
      <c r="AC146" s="9">
        <f t="shared" si="28"/>
        <v>0</v>
      </c>
      <c r="AD146" s="17">
        <f t="shared" si="29"/>
        <v>1234.2</v>
      </c>
      <c r="AE146" s="18"/>
    </row>
    <row r="147" spans="1:31" s="1" customFormat="1" ht="12.75" customHeight="1">
      <c r="A147" s="6" t="s">
        <v>996</v>
      </c>
      <c r="B147" s="7"/>
      <c r="C147" s="7" t="s">
        <v>997</v>
      </c>
      <c r="D147" s="6" t="s">
        <v>975</v>
      </c>
      <c r="E147" s="6" t="s">
        <v>976</v>
      </c>
      <c r="F147" s="6" t="s">
        <v>988</v>
      </c>
      <c r="G147" s="8" t="s">
        <v>998</v>
      </c>
      <c r="H147" s="6">
        <v>62</v>
      </c>
      <c r="I147" s="9">
        <v>10317.42</v>
      </c>
      <c r="J147" s="10">
        <v>166.41</v>
      </c>
      <c r="K147" s="8"/>
      <c r="L147" s="6">
        <v>12</v>
      </c>
      <c r="M147" s="6"/>
      <c r="N147" s="8"/>
      <c r="O147" s="14" t="s">
        <v>58</v>
      </c>
      <c r="P147" s="11">
        <v>166.4</v>
      </c>
      <c r="Q147" s="8" t="s">
        <v>43</v>
      </c>
      <c r="R147" s="8" t="s">
        <v>136</v>
      </c>
      <c r="S147" s="8" t="s">
        <v>999</v>
      </c>
      <c r="T147" s="8" t="s">
        <v>1000</v>
      </c>
      <c r="U147" s="8">
        <v>0</v>
      </c>
      <c r="V147" s="8">
        <v>166.4</v>
      </c>
      <c r="W147" s="8">
        <v>1</v>
      </c>
      <c r="X147" s="8">
        <v>0</v>
      </c>
      <c r="Y147" s="9">
        <f t="shared" si="24"/>
      </c>
      <c r="Z147" s="12">
        <f t="shared" si="25"/>
      </c>
      <c r="AA147" s="9">
        <f t="shared" si="26"/>
      </c>
      <c r="AB147" s="12">
        <f t="shared" si="27"/>
        <v>166.4</v>
      </c>
      <c r="AC147" s="9">
        <f t="shared" si="28"/>
        <v>0</v>
      </c>
      <c r="AD147" s="17">
        <f t="shared" si="29"/>
        <v>10316.800000000001</v>
      </c>
      <c r="AE147" s="18"/>
    </row>
    <row r="148" spans="1:31" s="1" customFormat="1" ht="25.5" customHeight="1">
      <c r="A148" s="6" t="s">
        <v>1003</v>
      </c>
      <c r="B148" s="7"/>
      <c r="C148" s="7" t="s">
        <v>1004</v>
      </c>
      <c r="D148" s="6" t="s">
        <v>1001</v>
      </c>
      <c r="E148" s="6" t="s">
        <v>1002</v>
      </c>
      <c r="F148" s="6" t="s">
        <v>1005</v>
      </c>
      <c r="G148" s="8" t="s">
        <v>1006</v>
      </c>
      <c r="H148" s="6">
        <v>850</v>
      </c>
      <c r="I148" s="9">
        <v>874.9985</v>
      </c>
      <c r="J148" s="10">
        <v>1.02941</v>
      </c>
      <c r="K148" s="8"/>
      <c r="L148" s="6">
        <v>12</v>
      </c>
      <c r="M148" s="6"/>
      <c r="N148" s="8"/>
      <c r="O148" s="14" t="s">
        <v>35</v>
      </c>
      <c r="P148" s="11">
        <v>1.02853</v>
      </c>
      <c r="Q148" s="8" t="s">
        <v>43</v>
      </c>
      <c r="R148" s="8" t="s">
        <v>763</v>
      </c>
      <c r="S148" s="8" t="s">
        <v>1007</v>
      </c>
      <c r="T148" s="8" t="s">
        <v>1008</v>
      </c>
      <c r="U148" s="8">
        <v>22.63</v>
      </c>
      <c r="V148" s="8">
        <v>0</v>
      </c>
      <c r="W148" s="8">
        <v>10</v>
      </c>
      <c r="X148" s="8">
        <v>0</v>
      </c>
      <c r="Y148" s="9">
        <f t="shared" si="24"/>
        <v>20.57</v>
      </c>
      <c r="Z148" s="12">
        <f t="shared" si="25"/>
        <v>2.057</v>
      </c>
      <c r="AA148" s="9">
        <f t="shared" si="26"/>
        <v>50</v>
      </c>
      <c r="AB148" s="12">
        <f t="shared" si="27"/>
      </c>
      <c r="AC148" s="9">
        <f t="shared" si="28"/>
      </c>
      <c r="AD148" s="17">
        <f t="shared" si="29"/>
        <v>874.2505</v>
      </c>
      <c r="AE148" s="18"/>
    </row>
    <row r="149" spans="1:31" s="1" customFormat="1" ht="25.5" customHeight="1">
      <c r="A149" s="6" t="s">
        <v>1009</v>
      </c>
      <c r="B149" s="7"/>
      <c r="C149" s="7" t="s">
        <v>1010</v>
      </c>
      <c r="D149" s="6" t="s">
        <v>1011</v>
      </c>
      <c r="E149" s="6" t="s">
        <v>1012</v>
      </c>
      <c r="F149" s="6" t="s">
        <v>33</v>
      </c>
      <c r="G149" s="8" t="s">
        <v>1013</v>
      </c>
      <c r="H149" s="6">
        <v>173600</v>
      </c>
      <c r="I149" s="9">
        <v>6423.2</v>
      </c>
      <c r="J149" s="10">
        <v>0.037</v>
      </c>
      <c r="K149" s="8"/>
      <c r="L149" s="6">
        <v>12</v>
      </c>
      <c r="M149" s="6"/>
      <c r="N149" s="8"/>
      <c r="O149" s="14" t="s">
        <v>41</v>
      </c>
      <c r="P149" s="11">
        <v>0.0114</v>
      </c>
      <c r="Q149" s="8" t="s">
        <v>43</v>
      </c>
      <c r="R149" s="8" t="s">
        <v>443</v>
      </c>
      <c r="S149" s="8" t="s">
        <v>1014</v>
      </c>
      <c r="T149" s="8" t="s">
        <v>1015</v>
      </c>
      <c r="U149" s="8">
        <v>4.07</v>
      </c>
      <c r="V149" s="8">
        <v>0</v>
      </c>
      <c r="W149" s="8">
        <v>50</v>
      </c>
      <c r="X149" s="8">
        <v>0</v>
      </c>
      <c r="Y149" s="9">
        <f t="shared" si="24"/>
        <v>3.7</v>
      </c>
      <c r="Z149" s="12">
        <f t="shared" si="25"/>
        <v>0.074</v>
      </c>
      <c r="AA149" s="9">
        <f t="shared" si="26"/>
        <v>84.59</v>
      </c>
      <c r="AB149" s="12">
        <f t="shared" si="27"/>
      </c>
      <c r="AC149" s="9">
        <f t="shared" si="28"/>
      </c>
      <c r="AD149" s="17">
        <f t="shared" si="29"/>
        <v>1979.04</v>
      </c>
      <c r="AE149" s="18"/>
    </row>
    <row r="150" spans="1:31" s="1" customFormat="1" ht="25.5" customHeight="1">
      <c r="A150" s="6" t="s">
        <v>1016</v>
      </c>
      <c r="B150" s="7"/>
      <c r="C150" s="7" t="s">
        <v>1017</v>
      </c>
      <c r="D150" s="6" t="s">
        <v>1011</v>
      </c>
      <c r="E150" s="6" t="s">
        <v>1012</v>
      </c>
      <c r="F150" s="6" t="s">
        <v>33</v>
      </c>
      <c r="G150" s="8" t="s">
        <v>520</v>
      </c>
      <c r="H150" s="6">
        <v>110100</v>
      </c>
      <c r="I150" s="9">
        <v>7908.48</v>
      </c>
      <c r="J150" s="10">
        <v>0.07183</v>
      </c>
      <c r="K150" s="8"/>
      <c r="L150" s="6">
        <v>12</v>
      </c>
      <c r="M150" s="6"/>
      <c r="N150" s="8"/>
      <c r="O150" s="14" t="s">
        <v>48</v>
      </c>
      <c r="P150" s="11">
        <v>0.01768</v>
      </c>
      <c r="Q150" s="8" t="s">
        <v>43</v>
      </c>
      <c r="R150" s="8" t="s">
        <v>443</v>
      </c>
      <c r="S150" s="8" t="s">
        <v>1018</v>
      </c>
      <c r="T150" s="8" t="s">
        <v>1019</v>
      </c>
      <c r="U150" s="8">
        <v>4.74</v>
      </c>
      <c r="V150" s="8">
        <v>0</v>
      </c>
      <c r="W150" s="8">
        <v>30</v>
      </c>
      <c r="X150" s="8">
        <v>0</v>
      </c>
      <c r="Y150" s="9">
        <f t="shared" si="24"/>
        <v>4.31</v>
      </c>
      <c r="Z150" s="12">
        <f t="shared" si="25"/>
        <v>0.14367</v>
      </c>
      <c r="AA150" s="9">
        <f t="shared" si="26"/>
        <v>87.69</v>
      </c>
      <c r="AB150" s="12">
        <f t="shared" si="27"/>
      </c>
      <c r="AC150" s="9">
        <f t="shared" si="28"/>
      </c>
      <c r="AD150" s="17">
        <f t="shared" si="29"/>
        <v>1946.5680000000002</v>
      </c>
      <c r="AE150" s="18"/>
    </row>
    <row r="151" spans="1:31" s="1" customFormat="1" ht="25.5" customHeight="1">
      <c r="A151" s="6" t="s">
        <v>1020</v>
      </c>
      <c r="B151" s="7"/>
      <c r="C151" s="7" t="s">
        <v>1021</v>
      </c>
      <c r="D151" s="6" t="s">
        <v>1011</v>
      </c>
      <c r="E151" s="6" t="s">
        <v>1012</v>
      </c>
      <c r="F151" s="6" t="s">
        <v>33</v>
      </c>
      <c r="G151" s="8" t="s">
        <v>378</v>
      </c>
      <c r="H151" s="6">
        <v>1000</v>
      </c>
      <c r="I151" s="9">
        <v>128</v>
      </c>
      <c r="J151" s="10">
        <v>0.128</v>
      </c>
      <c r="K151" s="8"/>
      <c r="L151" s="6">
        <v>12</v>
      </c>
      <c r="M151" s="6"/>
      <c r="N151" s="8"/>
      <c r="O151" s="14" t="s">
        <v>41</v>
      </c>
      <c r="P151" s="11">
        <v>0.03179</v>
      </c>
      <c r="Q151" s="8" t="s">
        <v>43</v>
      </c>
      <c r="R151" s="8" t="s">
        <v>443</v>
      </c>
      <c r="S151" s="8" t="s">
        <v>1022</v>
      </c>
      <c r="T151" s="8" t="s">
        <v>1023</v>
      </c>
      <c r="U151" s="8">
        <v>8.23</v>
      </c>
      <c r="V151" s="8">
        <v>0</v>
      </c>
      <c r="W151" s="8">
        <v>30</v>
      </c>
      <c r="X151" s="8">
        <v>0</v>
      </c>
      <c r="Y151" s="9">
        <f t="shared" si="24"/>
        <v>7.48</v>
      </c>
      <c r="Z151" s="12">
        <f t="shared" si="25"/>
        <v>0.24933</v>
      </c>
      <c r="AA151" s="9">
        <f t="shared" si="26"/>
        <v>87.25</v>
      </c>
      <c r="AB151" s="12">
        <f t="shared" si="27"/>
      </c>
      <c r="AC151" s="9">
        <f t="shared" si="28"/>
      </c>
      <c r="AD151" s="17">
        <f t="shared" si="29"/>
        <v>31.79</v>
      </c>
      <c r="AE151" s="18"/>
    </row>
    <row r="152" spans="1:31" s="1" customFormat="1" ht="25.5" customHeight="1">
      <c r="A152" s="6" t="s">
        <v>1024</v>
      </c>
      <c r="B152" s="7"/>
      <c r="C152" s="7" t="s">
        <v>1025</v>
      </c>
      <c r="D152" s="6" t="s">
        <v>1026</v>
      </c>
      <c r="E152" s="6" t="s">
        <v>1027</v>
      </c>
      <c r="F152" s="6" t="s">
        <v>1028</v>
      </c>
      <c r="G152" s="8" t="s">
        <v>1029</v>
      </c>
      <c r="H152" s="6">
        <v>280</v>
      </c>
      <c r="I152" s="9">
        <v>29999.998</v>
      </c>
      <c r="J152" s="10">
        <v>107.14285</v>
      </c>
      <c r="K152" s="8"/>
      <c r="L152" s="6">
        <v>12</v>
      </c>
      <c r="M152" s="6"/>
      <c r="N152" s="8"/>
      <c r="O152" s="14" t="s">
        <v>35</v>
      </c>
      <c r="P152" s="11">
        <v>94.09</v>
      </c>
      <c r="Q152" s="8" t="s">
        <v>43</v>
      </c>
      <c r="R152" s="8" t="s">
        <v>59</v>
      </c>
      <c r="S152" s="8" t="s">
        <v>1030</v>
      </c>
      <c r="T152" s="8" t="s">
        <v>1031</v>
      </c>
      <c r="U152" s="8">
        <v>207</v>
      </c>
      <c r="V152" s="8">
        <v>0</v>
      </c>
      <c r="W152" s="8">
        <v>1</v>
      </c>
      <c r="X152" s="8">
        <v>0</v>
      </c>
      <c r="Y152" s="9">
        <f t="shared" si="24"/>
        <v>188.18</v>
      </c>
      <c r="Z152" s="12">
        <f t="shared" si="25"/>
        <v>188.18</v>
      </c>
      <c r="AA152" s="9">
        <f t="shared" si="26"/>
        <v>50</v>
      </c>
      <c r="AB152" s="12">
        <f t="shared" si="27"/>
      </c>
      <c r="AC152" s="9">
        <f t="shared" si="28"/>
      </c>
      <c r="AD152" s="17">
        <f t="shared" si="29"/>
        <v>26345.2</v>
      </c>
      <c r="AE152" s="18"/>
    </row>
    <row r="153" spans="1:31" s="1" customFormat="1" ht="12.75" customHeight="1">
      <c r="A153" s="6" t="s">
        <v>1033</v>
      </c>
      <c r="B153" s="7"/>
      <c r="C153" s="7" t="s">
        <v>1034</v>
      </c>
      <c r="D153" s="6" t="s">
        <v>1035</v>
      </c>
      <c r="E153" s="6" t="s">
        <v>1036</v>
      </c>
      <c r="F153" s="6" t="s">
        <v>110</v>
      </c>
      <c r="G153" s="8" t="s">
        <v>57</v>
      </c>
      <c r="H153" s="6">
        <v>35380</v>
      </c>
      <c r="I153" s="9">
        <v>12623.584</v>
      </c>
      <c r="J153" s="10">
        <v>0.3568</v>
      </c>
      <c r="K153" s="8"/>
      <c r="L153" s="6">
        <v>12</v>
      </c>
      <c r="M153" s="6"/>
      <c r="N153" s="8"/>
      <c r="O153" s="14" t="s">
        <v>35</v>
      </c>
      <c r="P153" s="11">
        <v>0.35</v>
      </c>
      <c r="Q153" s="8" t="s">
        <v>43</v>
      </c>
      <c r="R153" s="8" t="s">
        <v>89</v>
      </c>
      <c r="S153" s="8" t="s">
        <v>1037</v>
      </c>
      <c r="T153" s="8" t="s">
        <v>1038</v>
      </c>
      <c r="U153" s="8">
        <v>4.85</v>
      </c>
      <c r="V153" s="8">
        <v>0</v>
      </c>
      <c r="W153" s="8">
        <v>6</v>
      </c>
      <c r="X153" s="8">
        <v>0</v>
      </c>
      <c r="Y153" s="9">
        <f t="shared" si="24"/>
        <v>4.41</v>
      </c>
      <c r="Z153" s="12">
        <f t="shared" si="25"/>
        <v>0.735</v>
      </c>
      <c r="AA153" s="9">
        <f t="shared" si="26"/>
        <v>52.38</v>
      </c>
      <c r="AB153" s="12">
        <f t="shared" si="27"/>
      </c>
      <c r="AC153" s="9">
        <f t="shared" si="28"/>
      </c>
      <c r="AD153" s="17">
        <f t="shared" si="29"/>
        <v>12383</v>
      </c>
      <c r="AE153" s="18"/>
    </row>
    <row r="154" spans="1:31" s="1" customFormat="1" ht="25.5" customHeight="1">
      <c r="A154" s="6" t="s">
        <v>1039</v>
      </c>
      <c r="B154" s="7"/>
      <c r="C154" s="7" t="s">
        <v>1040</v>
      </c>
      <c r="D154" s="6" t="s">
        <v>235</v>
      </c>
      <c r="E154" s="6" t="s">
        <v>1041</v>
      </c>
      <c r="F154" s="6" t="s">
        <v>1042</v>
      </c>
      <c r="G154" s="8" t="s">
        <v>1043</v>
      </c>
      <c r="H154" s="6">
        <v>9900</v>
      </c>
      <c r="I154" s="9">
        <v>84546</v>
      </c>
      <c r="J154" s="10">
        <v>8.54</v>
      </c>
      <c r="K154" s="8"/>
      <c r="L154" s="6">
        <v>12</v>
      </c>
      <c r="M154" s="6"/>
      <c r="N154" s="8"/>
      <c r="O154" s="14" t="s">
        <v>35</v>
      </c>
      <c r="P154" s="11">
        <v>0.23314</v>
      </c>
      <c r="Q154" s="8" t="s">
        <v>43</v>
      </c>
      <c r="R154" s="8" t="s">
        <v>402</v>
      </c>
      <c r="S154" s="8" t="s">
        <v>1044</v>
      </c>
      <c r="T154" s="8" t="s">
        <v>1045</v>
      </c>
      <c r="U154" s="8">
        <v>8.06</v>
      </c>
      <c r="V154" s="8">
        <v>0</v>
      </c>
      <c r="W154" s="8">
        <v>10</v>
      </c>
      <c r="X154" s="8">
        <v>0</v>
      </c>
      <c r="Y154" s="9">
        <f t="shared" si="24"/>
        <v>7.33</v>
      </c>
      <c r="Z154" s="12">
        <f t="shared" si="25"/>
        <v>0.733</v>
      </c>
      <c r="AA154" s="9">
        <f t="shared" si="26"/>
        <v>68.19</v>
      </c>
      <c r="AB154" s="12">
        <f t="shared" si="27"/>
      </c>
      <c r="AC154" s="9">
        <f t="shared" si="28"/>
      </c>
      <c r="AD154" s="17">
        <f t="shared" si="29"/>
        <v>2308.086</v>
      </c>
      <c r="AE154" s="18"/>
    </row>
    <row r="155" spans="1:31" s="1" customFormat="1" ht="51" customHeight="1">
      <c r="A155" s="6" t="s">
        <v>1046</v>
      </c>
      <c r="B155" s="7"/>
      <c r="C155" s="7" t="s">
        <v>1047</v>
      </c>
      <c r="D155" s="6" t="s">
        <v>235</v>
      </c>
      <c r="E155" s="6" t="s">
        <v>1041</v>
      </c>
      <c r="F155" s="6" t="s">
        <v>1042</v>
      </c>
      <c r="G155" s="8" t="s">
        <v>1041</v>
      </c>
      <c r="H155" s="6">
        <v>16000</v>
      </c>
      <c r="I155" s="9">
        <v>136640</v>
      </c>
      <c r="J155" s="10">
        <v>8.54</v>
      </c>
      <c r="K155" s="8"/>
      <c r="L155" s="6">
        <v>12</v>
      </c>
      <c r="M155" s="6"/>
      <c r="N155" s="8"/>
      <c r="O155" s="14" t="s">
        <v>41</v>
      </c>
      <c r="P155" s="11">
        <v>0.126</v>
      </c>
      <c r="Q155" s="8" t="s">
        <v>43</v>
      </c>
      <c r="R155" s="8" t="s">
        <v>1048</v>
      </c>
      <c r="S155" s="8" t="s">
        <v>1049</v>
      </c>
      <c r="T155" s="8" t="s">
        <v>1050</v>
      </c>
      <c r="U155" s="8">
        <v>13</v>
      </c>
      <c r="V155" s="8">
        <v>0</v>
      </c>
      <c r="W155" s="8">
        <v>20</v>
      </c>
      <c r="X155" s="8">
        <v>0</v>
      </c>
      <c r="Y155" s="9">
        <f t="shared" si="24"/>
        <v>11.82</v>
      </c>
      <c r="Z155" s="12">
        <f t="shared" si="25"/>
        <v>0.591</v>
      </c>
      <c r="AA155" s="9">
        <f t="shared" si="26"/>
        <v>78.68</v>
      </c>
      <c r="AB155" s="12">
        <f t="shared" si="27"/>
      </c>
      <c r="AC155" s="9">
        <f t="shared" si="28"/>
      </c>
      <c r="AD155" s="17">
        <f t="shared" si="29"/>
        <v>2016</v>
      </c>
      <c r="AE155" s="18"/>
    </row>
    <row r="156" spans="1:31" s="1" customFormat="1" ht="25.5" customHeight="1">
      <c r="A156" s="6" t="s">
        <v>1051</v>
      </c>
      <c r="B156" s="7"/>
      <c r="C156" s="7" t="s">
        <v>1052</v>
      </c>
      <c r="D156" s="6" t="s">
        <v>235</v>
      </c>
      <c r="E156" s="6" t="s">
        <v>1041</v>
      </c>
      <c r="F156" s="6" t="s">
        <v>1053</v>
      </c>
      <c r="G156" s="8" t="s">
        <v>1054</v>
      </c>
      <c r="H156" s="6">
        <v>500</v>
      </c>
      <c r="I156" s="9">
        <v>3960</v>
      </c>
      <c r="J156" s="10">
        <v>7.92</v>
      </c>
      <c r="K156" s="8"/>
      <c r="L156" s="6">
        <v>12</v>
      </c>
      <c r="M156" s="6"/>
      <c r="N156" s="8"/>
      <c r="O156" s="14" t="s">
        <v>32</v>
      </c>
      <c r="P156" s="11">
        <v>4.17987</v>
      </c>
      <c r="Q156" s="8" t="s">
        <v>43</v>
      </c>
      <c r="R156" s="8" t="s">
        <v>402</v>
      </c>
      <c r="S156" s="8" t="s">
        <v>403</v>
      </c>
      <c r="T156" s="8" t="s">
        <v>404</v>
      </c>
      <c r="U156" s="8">
        <v>15.5</v>
      </c>
      <c r="V156" s="8">
        <v>0</v>
      </c>
      <c r="W156" s="8">
        <v>1</v>
      </c>
      <c r="X156" s="8">
        <v>0</v>
      </c>
      <c r="Y156" s="9">
        <f t="shared" si="24"/>
        <v>14.09</v>
      </c>
      <c r="Z156" s="12">
        <f t="shared" si="25"/>
        <v>14.09</v>
      </c>
      <c r="AA156" s="9">
        <f t="shared" si="26"/>
        <v>70.33</v>
      </c>
      <c r="AB156" s="12">
        <f t="shared" si="27"/>
      </c>
      <c r="AC156" s="9">
        <f t="shared" si="28"/>
      </c>
      <c r="AD156" s="17">
        <f t="shared" si="29"/>
        <v>2089.935</v>
      </c>
      <c r="AE156" s="18"/>
    </row>
    <row r="157" spans="1:31" s="1" customFormat="1" ht="25.5" customHeight="1">
      <c r="A157" s="6" t="s">
        <v>1055</v>
      </c>
      <c r="B157" s="7"/>
      <c r="C157" s="7" t="s">
        <v>1056</v>
      </c>
      <c r="D157" s="6" t="s">
        <v>1057</v>
      </c>
      <c r="E157" s="6" t="s">
        <v>1058</v>
      </c>
      <c r="F157" s="6" t="s">
        <v>33</v>
      </c>
      <c r="G157" s="8" t="s">
        <v>92</v>
      </c>
      <c r="H157" s="6">
        <v>13990</v>
      </c>
      <c r="I157" s="9">
        <v>25182</v>
      </c>
      <c r="J157" s="10">
        <v>1.8</v>
      </c>
      <c r="K157" s="8"/>
      <c r="L157" s="6">
        <v>12</v>
      </c>
      <c r="M157" s="6"/>
      <c r="N157" s="8"/>
      <c r="O157" s="14" t="s">
        <v>35</v>
      </c>
      <c r="P157" s="11">
        <v>1.28333</v>
      </c>
      <c r="Q157" s="8" t="s">
        <v>43</v>
      </c>
      <c r="R157" s="8" t="s">
        <v>1059</v>
      </c>
      <c r="S157" s="8" t="s">
        <v>1060</v>
      </c>
      <c r="T157" s="8" t="s">
        <v>1061</v>
      </c>
      <c r="U157" s="8">
        <v>0</v>
      </c>
      <c r="V157" s="8">
        <v>104.82</v>
      </c>
      <c r="W157" s="8">
        <v>60</v>
      </c>
      <c r="X157" s="8">
        <v>0</v>
      </c>
      <c r="Y157" s="9">
        <f t="shared" si="24"/>
      </c>
      <c r="Z157" s="12">
        <f t="shared" si="25"/>
      </c>
      <c r="AA157" s="9">
        <f t="shared" si="26"/>
      </c>
      <c r="AB157" s="12">
        <f t="shared" si="27"/>
        <v>1.747</v>
      </c>
      <c r="AC157" s="9">
        <f t="shared" si="28"/>
        <v>26.540000000000006</v>
      </c>
      <c r="AD157" s="17">
        <f t="shared" si="29"/>
        <v>17953.7867</v>
      </c>
      <c r="AE157" s="18"/>
    </row>
    <row r="158" spans="1:31" s="1" customFormat="1" ht="25.5" customHeight="1">
      <c r="A158" s="6" t="s">
        <v>1062</v>
      </c>
      <c r="B158" s="7"/>
      <c r="C158" s="7" t="s">
        <v>1063</v>
      </c>
      <c r="D158" s="6" t="s">
        <v>1057</v>
      </c>
      <c r="E158" s="6" t="s">
        <v>1058</v>
      </c>
      <c r="F158" s="6" t="s">
        <v>33</v>
      </c>
      <c r="G158" s="8" t="s">
        <v>461</v>
      </c>
      <c r="H158" s="6">
        <v>48670</v>
      </c>
      <c r="I158" s="9">
        <v>170345</v>
      </c>
      <c r="J158" s="10">
        <v>3.5</v>
      </c>
      <c r="K158" s="8"/>
      <c r="L158" s="6">
        <v>12</v>
      </c>
      <c r="M158" s="6"/>
      <c r="N158" s="8"/>
      <c r="O158" s="14" t="s">
        <v>35</v>
      </c>
      <c r="P158" s="11">
        <v>2.56666</v>
      </c>
      <c r="Q158" s="8" t="s">
        <v>43</v>
      </c>
      <c r="R158" s="8" t="s">
        <v>1059</v>
      </c>
      <c r="S158" s="8" t="s">
        <v>1064</v>
      </c>
      <c r="T158" s="8" t="s">
        <v>1065</v>
      </c>
      <c r="U158" s="8">
        <v>0</v>
      </c>
      <c r="V158" s="8">
        <v>139.73</v>
      </c>
      <c r="W158" s="8">
        <v>30</v>
      </c>
      <c r="X158" s="8">
        <v>0</v>
      </c>
      <c r="Y158" s="9">
        <f t="shared" si="24"/>
      </c>
      <c r="Z158" s="12">
        <f t="shared" si="25"/>
      </c>
      <c r="AA158" s="9">
        <f t="shared" si="26"/>
      </c>
      <c r="AB158" s="12">
        <f t="shared" si="27"/>
        <v>4.65767</v>
      </c>
      <c r="AC158" s="9">
        <f t="shared" si="28"/>
        <v>44.89</v>
      </c>
      <c r="AD158" s="17">
        <f t="shared" si="29"/>
        <v>124919.34220000001</v>
      </c>
      <c r="AE158" s="18"/>
    </row>
    <row r="159" spans="1:31" s="1" customFormat="1" ht="25.5" customHeight="1">
      <c r="A159" s="6" t="s">
        <v>1066</v>
      </c>
      <c r="B159" s="7"/>
      <c r="C159" s="7" t="s">
        <v>1067</v>
      </c>
      <c r="D159" s="6" t="s">
        <v>1068</v>
      </c>
      <c r="E159" s="6" t="s">
        <v>1069</v>
      </c>
      <c r="F159" s="6" t="s">
        <v>33</v>
      </c>
      <c r="G159" s="8" t="s">
        <v>344</v>
      </c>
      <c r="H159" s="6">
        <v>1329500</v>
      </c>
      <c r="I159" s="9">
        <v>235337.643928571</v>
      </c>
      <c r="J159" s="10">
        <v>0.177012142857143</v>
      </c>
      <c r="K159" s="8"/>
      <c r="L159" s="6">
        <v>12</v>
      </c>
      <c r="M159" s="6"/>
      <c r="N159" s="8"/>
      <c r="O159" s="14" t="s">
        <v>35</v>
      </c>
      <c r="P159" s="11">
        <v>0.033</v>
      </c>
      <c r="Q159" s="8" t="s">
        <v>43</v>
      </c>
      <c r="R159" s="8" t="s">
        <v>44</v>
      </c>
      <c r="S159" s="8" t="s">
        <v>1070</v>
      </c>
      <c r="T159" s="8" t="s">
        <v>1071</v>
      </c>
      <c r="U159" s="8">
        <v>0</v>
      </c>
      <c r="V159" s="8">
        <v>2.47817</v>
      </c>
      <c r="W159" s="8">
        <v>14</v>
      </c>
      <c r="X159" s="8">
        <v>0</v>
      </c>
      <c r="Y159" s="9">
        <f aca="true" t="shared" si="30" ref="Y159:Y178">IF(U159&gt;0,ROUND(U159*100/110,2),"")</f>
      </c>
      <c r="Z159" s="12">
        <f aca="true" t="shared" si="31" ref="Z159:Z178">IF(W159*U159&gt;0,ROUND(Y159/IF(X159&gt;0,X159,W159)/IF(X159&gt;0,W159,1),5),Y159)</f>
      </c>
      <c r="AA159" s="9">
        <f aca="true" t="shared" si="32" ref="AA159:AA178">IF(W159*U159&gt;0,100-ROUND(P159/Z159*100,2),"")</f>
      </c>
      <c r="AB159" s="12">
        <f aca="true" t="shared" si="33" ref="AB159:AB178">IF(W159*V159&gt;0,ROUND(V159/IF(X159&gt;0,X159,W159)/IF(X159&gt;0,W159,1),5),"")</f>
        <v>0.17701</v>
      </c>
      <c r="AC159" s="9">
        <f aca="true" t="shared" si="34" ref="AC159:AC178">IF(W159*V159&gt;0,100-ROUND(P159/AB159*100,2),"")</f>
        <v>81.36</v>
      </c>
      <c r="AD159" s="17">
        <f aca="true" t="shared" si="35" ref="AD159:AD178">IF(ISNUMBER(H159),IF(P159&gt;0,P159*H159,""),"")</f>
        <v>43873.5</v>
      </c>
      <c r="AE159" s="18"/>
    </row>
    <row r="160" spans="1:31" s="1" customFormat="1" ht="25.5" customHeight="1">
      <c r="A160" s="6" t="s">
        <v>1072</v>
      </c>
      <c r="B160" s="7"/>
      <c r="C160" s="7" t="s">
        <v>1073</v>
      </c>
      <c r="D160" s="6" t="s">
        <v>1068</v>
      </c>
      <c r="E160" s="6" t="s">
        <v>1069</v>
      </c>
      <c r="F160" s="6" t="s">
        <v>33</v>
      </c>
      <c r="G160" s="8" t="s">
        <v>626</v>
      </c>
      <c r="H160" s="6">
        <v>746800</v>
      </c>
      <c r="I160" s="9">
        <v>230104.02</v>
      </c>
      <c r="J160" s="10">
        <v>0.30812</v>
      </c>
      <c r="K160" s="8"/>
      <c r="L160" s="6">
        <v>12</v>
      </c>
      <c r="M160" s="6"/>
      <c r="N160" s="8"/>
      <c r="O160" s="14" t="s">
        <v>35</v>
      </c>
      <c r="P160" s="11">
        <v>0.044781</v>
      </c>
      <c r="Q160" s="8" t="s">
        <v>43</v>
      </c>
      <c r="R160" s="8" t="s">
        <v>44</v>
      </c>
      <c r="S160" s="8" t="s">
        <v>1074</v>
      </c>
      <c r="T160" s="8" t="s">
        <v>1075</v>
      </c>
      <c r="U160" s="8">
        <v>0</v>
      </c>
      <c r="V160" s="8">
        <v>4.02929</v>
      </c>
      <c r="W160" s="8">
        <v>14</v>
      </c>
      <c r="X160" s="8">
        <v>0</v>
      </c>
      <c r="Y160" s="9">
        <f t="shared" si="30"/>
      </c>
      <c r="Z160" s="12">
        <f t="shared" si="31"/>
      </c>
      <c r="AA160" s="9">
        <f t="shared" si="32"/>
      </c>
      <c r="AB160" s="12">
        <f t="shared" si="33"/>
        <v>0.28781</v>
      </c>
      <c r="AC160" s="9">
        <f t="shared" si="34"/>
        <v>84.44</v>
      </c>
      <c r="AD160" s="17">
        <f t="shared" si="35"/>
        <v>33442.4508</v>
      </c>
      <c r="AE160" s="18"/>
    </row>
    <row r="161" spans="1:31" s="1" customFormat="1" ht="12.75" customHeight="1">
      <c r="A161" s="6" t="s">
        <v>1076</v>
      </c>
      <c r="B161" s="7"/>
      <c r="C161" s="7" t="s">
        <v>1077</v>
      </c>
      <c r="D161" s="6" t="s">
        <v>1078</v>
      </c>
      <c r="E161" s="6" t="s">
        <v>1079</v>
      </c>
      <c r="F161" s="6" t="s">
        <v>1080</v>
      </c>
      <c r="G161" s="8" t="s">
        <v>1032</v>
      </c>
      <c r="H161" s="6">
        <v>470</v>
      </c>
      <c r="I161" s="9">
        <v>31996.3181818182</v>
      </c>
      <c r="J161" s="10">
        <v>68.0772727272727</v>
      </c>
      <c r="K161" s="8"/>
      <c r="L161" s="6">
        <v>12</v>
      </c>
      <c r="M161" s="6"/>
      <c r="N161" s="8"/>
      <c r="O161" s="14" t="s">
        <v>32</v>
      </c>
      <c r="P161" s="11">
        <v>68.07727</v>
      </c>
      <c r="Q161" s="8" t="s">
        <v>43</v>
      </c>
      <c r="R161" s="8" t="s">
        <v>1081</v>
      </c>
      <c r="S161" s="8" t="s">
        <v>1082</v>
      </c>
      <c r="T161" s="8" t="s">
        <v>1083</v>
      </c>
      <c r="U161" s="8">
        <v>149.77</v>
      </c>
      <c r="V161" s="8">
        <v>0</v>
      </c>
      <c r="W161" s="8">
        <v>1</v>
      </c>
      <c r="X161" s="8">
        <v>0</v>
      </c>
      <c r="Y161" s="9">
        <f t="shared" si="30"/>
        <v>136.15</v>
      </c>
      <c r="Z161" s="12">
        <f t="shared" si="31"/>
        <v>136.15</v>
      </c>
      <c r="AA161" s="9">
        <f t="shared" si="32"/>
        <v>50</v>
      </c>
      <c r="AB161" s="12">
        <f t="shared" si="33"/>
      </c>
      <c r="AC161" s="9">
        <f t="shared" si="34"/>
      </c>
      <c r="AD161" s="17">
        <f t="shared" si="35"/>
        <v>31996.316899999998</v>
      </c>
      <c r="AE161" s="18"/>
    </row>
    <row r="162" spans="1:31" s="1" customFormat="1" ht="25.5" customHeight="1">
      <c r="A162" s="6" t="s">
        <v>1084</v>
      </c>
      <c r="B162" s="7"/>
      <c r="C162" s="7" t="s">
        <v>1085</v>
      </c>
      <c r="D162" s="6" t="s">
        <v>1086</v>
      </c>
      <c r="E162" s="6" t="s">
        <v>1087</v>
      </c>
      <c r="F162" s="6" t="s">
        <v>613</v>
      </c>
      <c r="G162" s="8" t="s">
        <v>1088</v>
      </c>
      <c r="H162" s="6">
        <v>48400</v>
      </c>
      <c r="I162" s="9">
        <v>82986.64</v>
      </c>
      <c r="J162" s="10">
        <v>1.7146</v>
      </c>
      <c r="K162" s="8"/>
      <c r="L162" s="6">
        <v>12</v>
      </c>
      <c r="M162" s="6"/>
      <c r="N162" s="8"/>
      <c r="O162" s="14" t="s">
        <v>32</v>
      </c>
      <c r="P162" s="11">
        <v>0.3</v>
      </c>
      <c r="Q162" s="8" t="s">
        <v>43</v>
      </c>
      <c r="R162" s="8" t="s">
        <v>1089</v>
      </c>
      <c r="S162" s="8" t="s">
        <v>1090</v>
      </c>
      <c r="T162" s="8" t="s">
        <v>1091</v>
      </c>
      <c r="U162" s="8">
        <v>0</v>
      </c>
      <c r="V162" s="8">
        <v>19.27985</v>
      </c>
      <c r="W162" s="8">
        <v>30</v>
      </c>
      <c r="X162" s="8">
        <v>0</v>
      </c>
      <c r="Y162" s="9">
        <f t="shared" si="30"/>
      </c>
      <c r="Z162" s="12">
        <f t="shared" si="31"/>
      </c>
      <c r="AA162" s="9">
        <f t="shared" si="32"/>
      </c>
      <c r="AB162" s="12">
        <f t="shared" si="33"/>
        <v>0.64266</v>
      </c>
      <c r="AC162" s="9">
        <f t="shared" si="34"/>
        <v>53.32</v>
      </c>
      <c r="AD162" s="17">
        <f t="shared" si="35"/>
        <v>14520</v>
      </c>
      <c r="AE162" s="18"/>
    </row>
    <row r="163" spans="1:31" s="1" customFormat="1" ht="25.5" customHeight="1">
      <c r="A163" s="6" t="s">
        <v>1092</v>
      </c>
      <c r="B163" s="7"/>
      <c r="C163" s="7" t="s">
        <v>1093</v>
      </c>
      <c r="D163" s="6" t="s">
        <v>1086</v>
      </c>
      <c r="E163" s="6" t="s">
        <v>1087</v>
      </c>
      <c r="F163" s="6" t="s">
        <v>613</v>
      </c>
      <c r="G163" s="8" t="s">
        <v>64</v>
      </c>
      <c r="H163" s="6">
        <v>338320</v>
      </c>
      <c r="I163" s="9">
        <v>301104.8</v>
      </c>
      <c r="J163" s="10">
        <v>0.89</v>
      </c>
      <c r="K163" s="8"/>
      <c r="L163" s="6">
        <v>12</v>
      </c>
      <c r="M163" s="6"/>
      <c r="N163" s="8"/>
      <c r="O163" s="14" t="s">
        <v>32</v>
      </c>
      <c r="P163" s="11">
        <v>0.13</v>
      </c>
      <c r="Q163" s="8" t="s">
        <v>43</v>
      </c>
      <c r="R163" s="8" t="s">
        <v>1089</v>
      </c>
      <c r="S163" s="8" t="s">
        <v>1094</v>
      </c>
      <c r="T163" s="8" t="s">
        <v>1095</v>
      </c>
      <c r="U163" s="8">
        <v>0</v>
      </c>
      <c r="V163" s="8">
        <v>20.08</v>
      </c>
      <c r="W163" s="8">
        <v>60</v>
      </c>
      <c r="X163" s="8">
        <v>0</v>
      </c>
      <c r="Y163" s="9">
        <f t="shared" si="30"/>
      </c>
      <c r="Z163" s="12">
        <f t="shared" si="31"/>
      </c>
      <c r="AA163" s="9">
        <f t="shared" si="32"/>
      </c>
      <c r="AB163" s="12">
        <f t="shared" si="33"/>
        <v>0.33467</v>
      </c>
      <c r="AC163" s="9">
        <f t="shared" si="34"/>
        <v>61.16</v>
      </c>
      <c r="AD163" s="17">
        <f t="shared" si="35"/>
        <v>43981.6</v>
      </c>
      <c r="AE163" s="18"/>
    </row>
    <row r="164" spans="1:31" s="1" customFormat="1" ht="25.5" customHeight="1">
      <c r="A164" s="6" t="s">
        <v>1096</v>
      </c>
      <c r="B164" s="7"/>
      <c r="C164" s="7" t="s">
        <v>1097</v>
      </c>
      <c r="D164" s="6" t="s">
        <v>1086</v>
      </c>
      <c r="E164" s="6" t="s">
        <v>1087</v>
      </c>
      <c r="F164" s="6" t="s">
        <v>660</v>
      </c>
      <c r="G164" s="8" t="s">
        <v>1098</v>
      </c>
      <c r="H164" s="6">
        <v>50</v>
      </c>
      <c r="I164" s="9">
        <v>1495</v>
      </c>
      <c r="J164" s="10">
        <v>29.9</v>
      </c>
      <c r="K164" s="8"/>
      <c r="L164" s="6">
        <v>12</v>
      </c>
      <c r="M164" s="6"/>
      <c r="N164" s="8"/>
      <c r="O164" s="14" t="s">
        <v>35</v>
      </c>
      <c r="P164" s="11">
        <v>29.89862</v>
      </c>
      <c r="Q164" s="8" t="s">
        <v>43</v>
      </c>
      <c r="R164" s="8" t="s">
        <v>763</v>
      </c>
      <c r="S164" s="8" t="s">
        <v>1099</v>
      </c>
      <c r="T164" s="8" t="s">
        <v>1100</v>
      </c>
      <c r="U164" s="8">
        <v>0</v>
      </c>
      <c r="V164" s="8">
        <v>29.89862</v>
      </c>
      <c r="W164" s="8">
        <v>1</v>
      </c>
      <c r="X164" s="8">
        <v>0</v>
      </c>
      <c r="Y164" s="9">
        <f t="shared" si="30"/>
      </c>
      <c r="Z164" s="12">
        <f t="shared" si="31"/>
      </c>
      <c r="AA164" s="9">
        <f t="shared" si="32"/>
      </c>
      <c r="AB164" s="12">
        <f t="shared" si="33"/>
        <v>29.89862</v>
      </c>
      <c r="AC164" s="9">
        <f t="shared" si="34"/>
        <v>0</v>
      </c>
      <c r="AD164" s="17">
        <f t="shared" si="35"/>
        <v>1494.931</v>
      </c>
      <c r="AE164" s="18"/>
    </row>
    <row r="165" spans="1:31" s="1" customFormat="1" ht="38.25" customHeight="1">
      <c r="A165" s="6" t="s">
        <v>1101</v>
      </c>
      <c r="B165" s="7"/>
      <c r="C165" s="7" t="s">
        <v>1102</v>
      </c>
      <c r="D165" s="6" t="s">
        <v>1086</v>
      </c>
      <c r="E165" s="6" t="s">
        <v>1087</v>
      </c>
      <c r="F165" s="6" t="s">
        <v>660</v>
      </c>
      <c r="G165" s="8" t="s">
        <v>1103</v>
      </c>
      <c r="H165" s="6">
        <v>468</v>
      </c>
      <c r="I165" s="9">
        <v>25187.76</v>
      </c>
      <c r="J165" s="10">
        <v>53.82</v>
      </c>
      <c r="K165" s="8"/>
      <c r="L165" s="6">
        <v>12</v>
      </c>
      <c r="M165" s="6"/>
      <c r="N165" s="8"/>
      <c r="O165" s="14" t="s">
        <v>35</v>
      </c>
      <c r="P165" s="11">
        <v>18.89899</v>
      </c>
      <c r="Q165" s="8" t="s">
        <v>43</v>
      </c>
      <c r="R165" s="8" t="s">
        <v>44</v>
      </c>
      <c r="S165" s="8" t="s">
        <v>1104</v>
      </c>
      <c r="T165" s="8" t="s">
        <v>1105</v>
      </c>
      <c r="U165" s="8">
        <v>0</v>
      </c>
      <c r="V165" s="8">
        <v>23.00637</v>
      </c>
      <c r="W165" s="8">
        <v>1</v>
      </c>
      <c r="X165" s="8">
        <v>0</v>
      </c>
      <c r="Y165" s="9">
        <f t="shared" si="30"/>
      </c>
      <c r="Z165" s="12">
        <f t="shared" si="31"/>
      </c>
      <c r="AA165" s="9">
        <f t="shared" si="32"/>
      </c>
      <c r="AB165" s="12">
        <f t="shared" si="33"/>
        <v>23.00637</v>
      </c>
      <c r="AC165" s="9">
        <f t="shared" si="34"/>
        <v>17.849999999999994</v>
      </c>
      <c r="AD165" s="17">
        <f t="shared" si="35"/>
        <v>8844.72732</v>
      </c>
      <c r="AE165" s="18"/>
    </row>
    <row r="166" spans="1:31" s="1" customFormat="1" ht="12.75" customHeight="1">
      <c r="A166" s="6" t="s">
        <v>1106</v>
      </c>
      <c r="B166" s="7"/>
      <c r="C166" s="7" t="s">
        <v>1107</v>
      </c>
      <c r="D166" s="6" t="s">
        <v>1086</v>
      </c>
      <c r="E166" s="6" t="s">
        <v>1087</v>
      </c>
      <c r="F166" s="6" t="s">
        <v>1108</v>
      </c>
      <c r="G166" s="8" t="s">
        <v>181</v>
      </c>
      <c r="H166" s="6">
        <v>32470</v>
      </c>
      <c r="I166" s="9">
        <v>584401.8787</v>
      </c>
      <c r="J166" s="10">
        <v>17.99821</v>
      </c>
      <c r="K166" s="8"/>
      <c r="L166" s="6">
        <v>12</v>
      </c>
      <c r="M166" s="6"/>
      <c r="N166" s="8"/>
      <c r="O166" s="14" t="s">
        <v>35</v>
      </c>
      <c r="P166" s="11">
        <v>12.387</v>
      </c>
      <c r="Q166" s="8" t="s">
        <v>43</v>
      </c>
      <c r="R166" s="8" t="s">
        <v>910</v>
      </c>
      <c r="S166" s="8" t="s">
        <v>1109</v>
      </c>
      <c r="T166" s="8" t="s">
        <v>1110</v>
      </c>
      <c r="U166" s="8">
        <v>396</v>
      </c>
      <c r="V166" s="8">
        <v>0</v>
      </c>
      <c r="W166" s="8">
        <v>10</v>
      </c>
      <c r="X166" s="8">
        <v>0</v>
      </c>
      <c r="Y166" s="9">
        <f t="shared" si="30"/>
        <v>360</v>
      </c>
      <c r="Z166" s="12">
        <f t="shared" si="31"/>
        <v>36</v>
      </c>
      <c r="AA166" s="9">
        <f t="shared" si="32"/>
        <v>65.59</v>
      </c>
      <c r="AB166" s="12">
        <f t="shared" si="33"/>
      </c>
      <c r="AC166" s="9">
        <f t="shared" si="34"/>
      </c>
      <c r="AD166" s="17">
        <f t="shared" si="35"/>
        <v>402205.89</v>
      </c>
      <c r="AE166" s="18"/>
    </row>
    <row r="167" spans="1:31" s="1" customFormat="1" ht="25.5" customHeight="1">
      <c r="A167" s="6" t="s">
        <v>1111</v>
      </c>
      <c r="B167" s="7"/>
      <c r="C167" s="7" t="s">
        <v>1112</v>
      </c>
      <c r="D167" s="6" t="s">
        <v>1113</v>
      </c>
      <c r="E167" s="6" t="s">
        <v>1114</v>
      </c>
      <c r="F167" s="6" t="s">
        <v>33</v>
      </c>
      <c r="G167" s="8" t="s">
        <v>1115</v>
      </c>
      <c r="H167" s="6">
        <v>152450</v>
      </c>
      <c r="I167" s="9">
        <v>9756.8</v>
      </c>
      <c r="J167" s="10">
        <v>0.064</v>
      </c>
      <c r="K167" s="8"/>
      <c r="L167" s="6">
        <v>12</v>
      </c>
      <c r="M167" s="6"/>
      <c r="N167" s="8"/>
      <c r="O167" s="14" t="s">
        <v>32</v>
      </c>
      <c r="P167" s="11">
        <v>0.06364</v>
      </c>
      <c r="Q167" s="8" t="s">
        <v>43</v>
      </c>
      <c r="R167" s="8" t="s">
        <v>136</v>
      </c>
      <c r="S167" s="8" t="s">
        <v>1116</v>
      </c>
      <c r="T167" s="8" t="s">
        <v>1117</v>
      </c>
      <c r="U167" s="8">
        <v>7</v>
      </c>
      <c r="V167" s="8">
        <v>0</v>
      </c>
      <c r="W167" s="8">
        <v>50</v>
      </c>
      <c r="X167" s="8">
        <v>0</v>
      </c>
      <c r="Y167" s="9">
        <f t="shared" si="30"/>
        <v>6.36</v>
      </c>
      <c r="Z167" s="12">
        <f t="shared" si="31"/>
        <v>0.1272</v>
      </c>
      <c r="AA167" s="9">
        <f t="shared" si="32"/>
        <v>49.97</v>
      </c>
      <c r="AB167" s="12">
        <f t="shared" si="33"/>
      </c>
      <c r="AC167" s="9">
        <f t="shared" si="34"/>
      </c>
      <c r="AD167" s="17">
        <f t="shared" si="35"/>
        <v>9701.918</v>
      </c>
      <c r="AE167" s="18"/>
    </row>
    <row r="168" spans="1:31" s="1" customFormat="1" ht="25.5" customHeight="1">
      <c r="A168" s="6" t="s">
        <v>1118</v>
      </c>
      <c r="B168" s="7"/>
      <c r="C168" s="7" t="s">
        <v>1119</v>
      </c>
      <c r="D168" s="6" t="s">
        <v>1113</v>
      </c>
      <c r="E168" s="6" t="s">
        <v>1114</v>
      </c>
      <c r="F168" s="6" t="s">
        <v>1120</v>
      </c>
      <c r="G168" s="8" t="s">
        <v>1121</v>
      </c>
      <c r="H168" s="6">
        <v>20769</v>
      </c>
      <c r="I168" s="9">
        <v>2343999.1325835</v>
      </c>
      <c r="J168" s="10">
        <v>112.8604715</v>
      </c>
      <c r="K168" s="8"/>
      <c r="L168" s="6">
        <v>12</v>
      </c>
      <c r="M168" s="6"/>
      <c r="N168" s="8"/>
      <c r="O168" s="14" t="s">
        <v>1122</v>
      </c>
      <c r="P168" s="11">
        <v>102.6</v>
      </c>
      <c r="Q168" s="8" t="s">
        <v>43</v>
      </c>
      <c r="R168" s="8" t="s">
        <v>740</v>
      </c>
      <c r="S168" s="8" t="s">
        <v>1123</v>
      </c>
      <c r="T168" s="8" t="s">
        <v>1124</v>
      </c>
      <c r="U168" s="8">
        <v>0</v>
      </c>
      <c r="V168" s="8">
        <v>718.2</v>
      </c>
      <c r="W168" s="8">
        <v>7</v>
      </c>
      <c r="X168" s="8">
        <v>0</v>
      </c>
      <c r="Y168" s="9">
        <f t="shared" si="30"/>
      </c>
      <c r="Z168" s="12">
        <f t="shared" si="31"/>
      </c>
      <c r="AA168" s="9">
        <f t="shared" si="32"/>
      </c>
      <c r="AB168" s="12">
        <f t="shared" si="33"/>
        <v>102.6</v>
      </c>
      <c r="AC168" s="9">
        <f t="shared" si="34"/>
        <v>0</v>
      </c>
      <c r="AD168" s="17">
        <f t="shared" si="35"/>
        <v>2130899.4</v>
      </c>
      <c r="AE168" s="18"/>
    </row>
    <row r="169" spans="1:31" s="1" customFormat="1" ht="25.5" customHeight="1">
      <c r="A169" s="6" t="s">
        <v>1125</v>
      </c>
      <c r="B169" s="7"/>
      <c r="C169" s="7" t="s">
        <v>1126</v>
      </c>
      <c r="D169" s="6" t="s">
        <v>1127</v>
      </c>
      <c r="E169" s="6" t="s">
        <v>1128</v>
      </c>
      <c r="F169" s="6" t="s">
        <v>33</v>
      </c>
      <c r="G169" s="8" t="s">
        <v>339</v>
      </c>
      <c r="H169" s="6">
        <v>1130</v>
      </c>
      <c r="I169" s="9">
        <v>6497.9972</v>
      </c>
      <c r="J169" s="10">
        <v>5.75044</v>
      </c>
      <c r="K169" s="8"/>
      <c r="L169" s="6">
        <v>12</v>
      </c>
      <c r="M169" s="6"/>
      <c r="N169" s="8"/>
      <c r="O169" s="14" t="s">
        <v>35</v>
      </c>
      <c r="P169" s="11">
        <v>5</v>
      </c>
      <c r="Q169" s="8" t="s">
        <v>43</v>
      </c>
      <c r="R169" s="8" t="s">
        <v>59</v>
      </c>
      <c r="S169" s="8" t="s">
        <v>1129</v>
      </c>
      <c r="T169" s="8" t="s">
        <v>1130</v>
      </c>
      <c r="U169" s="8">
        <v>12.66</v>
      </c>
      <c r="V169" s="8">
        <v>0</v>
      </c>
      <c r="W169" s="8">
        <v>1</v>
      </c>
      <c r="X169" s="8">
        <v>0</v>
      </c>
      <c r="Y169" s="9">
        <f t="shared" si="30"/>
        <v>11.51</v>
      </c>
      <c r="Z169" s="12">
        <f t="shared" si="31"/>
        <v>11.51</v>
      </c>
      <c r="AA169" s="9">
        <f t="shared" si="32"/>
        <v>56.56</v>
      </c>
      <c r="AB169" s="12">
        <f t="shared" si="33"/>
      </c>
      <c r="AC169" s="9">
        <f t="shared" si="34"/>
      </c>
      <c r="AD169" s="17">
        <f t="shared" si="35"/>
        <v>5650</v>
      </c>
      <c r="AE169" s="18"/>
    </row>
    <row r="170" spans="1:31" s="1" customFormat="1" ht="25.5" customHeight="1">
      <c r="A170" s="6" t="s">
        <v>1131</v>
      </c>
      <c r="B170" s="7"/>
      <c r="C170" s="7" t="s">
        <v>1132</v>
      </c>
      <c r="D170" s="6" t="s">
        <v>1133</v>
      </c>
      <c r="E170" s="6" t="s">
        <v>1134</v>
      </c>
      <c r="F170" s="6" t="s">
        <v>33</v>
      </c>
      <c r="G170" s="8" t="s">
        <v>1013</v>
      </c>
      <c r="H170" s="6">
        <v>87386</v>
      </c>
      <c r="I170" s="9">
        <v>16603.34</v>
      </c>
      <c r="J170" s="10">
        <v>0.19</v>
      </c>
      <c r="K170" s="8"/>
      <c r="L170" s="6">
        <v>12</v>
      </c>
      <c r="M170" s="6"/>
      <c r="N170" s="8"/>
      <c r="O170" s="14" t="s">
        <v>35</v>
      </c>
      <c r="P170" s="11">
        <v>0.02357</v>
      </c>
      <c r="Q170" s="8" t="s">
        <v>43</v>
      </c>
      <c r="R170" s="8" t="s">
        <v>44</v>
      </c>
      <c r="S170" s="8" t="s">
        <v>1135</v>
      </c>
      <c r="T170" s="8" t="s">
        <v>1136</v>
      </c>
      <c r="U170" s="8">
        <v>0</v>
      </c>
      <c r="V170" s="8">
        <v>2.10857</v>
      </c>
      <c r="W170" s="8">
        <v>14</v>
      </c>
      <c r="X170" s="8">
        <v>0</v>
      </c>
      <c r="Y170" s="9">
        <f t="shared" si="30"/>
      </c>
      <c r="Z170" s="12">
        <f t="shared" si="31"/>
      </c>
      <c r="AA170" s="9">
        <f t="shared" si="32"/>
      </c>
      <c r="AB170" s="12">
        <f t="shared" si="33"/>
        <v>0.15061</v>
      </c>
      <c r="AC170" s="9">
        <f t="shared" si="34"/>
        <v>84.35</v>
      </c>
      <c r="AD170" s="17">
        <f t="shared" si="35"/>
        <v>2059.68802</v>
      </c>
      <c r="AE170" s="18"/>
    </row>
    <row r="171" spans="1:31" s="1" customFormat="1" ht="25.5" customHeight="1">
      <c r="A171" s="6" t="s">
        <v>1137</v>
      </c>
      <c r="B171" s="7"/>
      <c r="C171" s="7" t="s">
        <v>1138</v>
      </c>
      <c r="D171" s="6" t="s">
        <v>1133</v>
      </c>
      <c r="E171" s="6" t="s">
        <v>1134</v>
      </c>
      <c r="F171" s="6" t="s">
        <v>33</v>
      </c>
      <c r="G171" s="8" t="s">
        <v>568</v>
      </c>
      <c r="H171" s="6">
        <v>51554</v>
      </c>
      <c r="I171" s="9">
        <v>6959.79</v>
      </c>
      <c r="J171" s="10">
        <v>0.135</v>
      </c>
      <c r="K171" s="8"/>
      <c r="L171" s="6">
        <v>12</v>
      </c>
      <c r="M171" s="6"/>
      <c r="N171" s="8"/>
      <c r="O171" s="14" t="s">
        <v>35</v>
      </c>
      <c r="P171" s="11">
        <v>0.02515</v>
      </c>
      <c r="Q171" s="8" t="s">
        <v>43</v>
      </c>
      <c r="R171" s="8" t="s">
        <v>44</v>
      </c>
      <c r="S171" s="8" t="s">
        <v>1139</v>
      </c>
      <c r="T171" s="8" t="s">
        <v>1140</v>
      </c>
      <c r="U171" s="8">
        <v>0</v>
      </c>
      <c r="V171" s="8">
        <v>1.27241</v>
      </c>
      <c r="W171" s="8">
        <v>14</v>
      </c>
      <c r="X171" s="8">
        <v>0</v>
      </c>
      <c r="Y171" s="9">
        <f t="shared" si="30"/>
      </c>
      <c r="Z171" s="12">
        <f t="shared" si="31"/>
      </c>
      <c r="AA171" s="9">
        <f t="shared" si="32"/>
      </c>
      <c r="AB171" s="12">
        <f t="shared" si="33"/>
        <v>0.09089</v>
      </c>
      <c r="AC171" s="9">
        <f t="shared" si="34"/>
        <v>72.33</v>
      </c>
      <c r="AD171" s="17">
        <f t="shared" si="35"/>
        <v>1296.5830999999998</v>
      </c>
      <c r="AE171" s="18"/>
    </row>
    <row r="172" spans="1:31" s="1" customFormat="1" ht="38.25" customHeight="1">
      <c r="A172" s="6" t="s">
        <v>1141</v>
      </c>
      <c r="B172" s="7"/>
      <c r="C172" s="7" t="s">
        <v>1142</v>
      </c>
      <c r="D172" s="6" t="s">
        <v>1143</v>
      </c>
      <c r="E172" s="6" t="s">
        <v>1144</v>
      </c>
      <c r="F172" s="6" t="s">
        <v>33</v>
      </c>
      <c r="G172" s="8" t="s">
        <v>855</v>
      </c>
      <c r="H172" s="6">
        <v>25900</v>
      </c>
      <c r="I172" s="9">
        <v>5180</v>
      </c>
      <c r="J172" s="10">
        <v>0.2</v>
      </c>
      <c r="K172" s="8"/>
      <c r="L172" s="6">
        <v>12</v>
      </c>
      <c r="M172" s="6"/>
      <c r="N172" s="8"/>
      <c r="O172" s="14" t="s">
        <v>35</v>
      </c>
      <c r="P172" s="11">
        <v>0.04243</v>
      </c>
      <c r="Q172" s="8" t="s">
        <v>43</v>
      </c>
      <c r="R172" s="8" t="s">
        <v>44</v>
      </c>
      <c r="S172" s="8" t="s">
        <v>1145</v>
      </c>
      <c r="T172" s="8" t="s">
        <v>1146</v>
      </c>
      <c r="U172" s="8">
        <v>0</v>
      </c>
      <c r="V172" s="8">
        <v>1.81773</v>
      </c>
      <c r="W172" s="8">
        <v>14</v>
      </c>
      <c r="X172" s="8">
        <v>0</v>
      </c>
      <c r="Y172" s="9">
        <f t="shared" si="30"/>
      </c>
      <c r="Z172" s="12">
        <f t="shared" si="31"/>
      </c>
      <c r="AA172" s="9">
        <f t="shared" si="32"/>
      </c>
      <c r="AB172" s="12">
        <f t="shared" si="33"/>
        <v>0.12984</v>
      </c>
      <c r="AC172" s="9">
        <f t="shared" si="34"/>
        <v>67.32</v>
      </c>
      <c r="AD172" s="17">
        <f t="shared" si="35"/>
        <v>1098.9370000000001</v>
      </c>
      <c r="AE172" s="18"/>
    </row>
    <row r="173" spans="1:31" s="1" customFormat="1" ht="12.75" customHeight="1">
      <c r="A173" s="6" t="s">
        <v>1147</v>
      </c>
      <c r="B173" s="7"/>
      <c r="C173" s="7" t="s">
        <v>1148</v>
      </c>
      <c r="D173" s="6" t="s">
        <v>1149</v>
      </c>
      <c r="E173" s="6" t="s">
        <v>1150</v>
      </c>
      <c r="F173" s="6" t="s">
        <v>506</v>
      </c>
      <c r="G173" s="8" t="s">
        <v>106</v>
      </c>
      <c r="H173" s="6">
        <v>72200</v>
      </c>
      <c r="I173" s="9">
        <v>14440</v>
      </c>
      <c r="J173" s="10">
        <v>0.2</v>
      </c>
      <c r="K173" s="8"/>
      <c r="L173" s="6">
        <v>12</v>
      </c>
      <c r="M173" s="6"/>
      <c r="N173" s="8"/>
      <c r="O173" s="14" t="s">
        <v>35</v>
      </c>
      <c r="P173" s="11">
        <v>0.0176</v>
      </c>
      <c r="Q173" s="8" t="s">
        <v>43</v>
      </c>
      <c r="R173" s="8" t="s">
        <v>44</v>
      </c>
      <c r="S173" s="8" t="s">
        <v>1151</v>
      </c>
      <c r="T173" s="8" t="s">
        <v>1152</v>
      </c>
      <c r="U173" s="8">
        <v>0</v>
      </c>
      <c r="V173" s="8">
        <v>3.19314</v>
      </c>
      <c r="W173" s="8">
        <v>20</v>
      </c>
      <c r="X173" s="8">
        <v>0</v>
      </c>
      <c r="Y173" s="9">
        <f t="shared" si="30"/>
      </c>
      <c r="Z173" s="12">
        <f t="shared" si="31"/>
      </c>
      <c r="AA173" s="9">
        <f t="shared" si="32"/>
      </c>
      <c r="AB173" s="12">
        <f t="shared" si="33"/>
        <v>0.15966</v>
      </c>
      <c r="AC173" s="9">
        <f t="shared" si="34"/>
        <v>88.98</v>
      </c>
      <c r="AD173" s="17">
        <f t="shared" si="35"/>
        <v>1270.72</v>
      </c>
      <c r="AE173" s="18"/>
    </row>
    <row r="174" spans="1:31" s="1" customFormat="1" ht="12.75" customHeight="1">
      <c r="A174" s="6" t="s">
        <v>1153</v>
      </c>
      <c r="B174" s="7"/>
      <c r="C174" s="7" t="s">
        <v>1154</v>
      </c>
      <c r="D174" s="6" t="s">
        <v>1149</v>
      </c>
      <c r="E174" s="6" t="s">
        <v>1150</v>
      </c>
      <c r="F174" s="6" t="s">
        <v>560</v>
      </c>
      <c r="G174" s="8" t="s">
        <v>1155</v>
      </c>
      <c r="H174" s="6">
        <v>40</v>
      </c>
      <c r="I174" s="9">
        <v>100</v>
      </c>
      <c r="J174" s="10">
        <v>2.5</v>
      </c>
      <c r="K174" s="8"/>
      <c r="L174" s="6">
        <v>12</v>
      </c>
      <c r="M174" s="6"/>
      <c r="N174" s="8"/>
      <c r="O174" s="14" t="s">
        <v>58</v>
      </c>
      <c r="P174" s="11">
        <v>2.42</v>
      </c>
      <c r="Q174" s="8" t="s">
        <v>43</v>
      </c>
      <c r="R174" s="8" t="s">
        <v>136</v>
      </c>
      <c r="S174" s="8" t="s">
        <v>1156</v>
      </c>
      <c r="T174" s="8" t="s">
        <v>1157</v>
      </c>
      <c r="U174" s="8">
        <v>5.33</v>
      </c>
      <c r="V174" s="8">
        <v>0</v>
      </c>
      <c r="W174" s="8">
        <v>1</v>
      </c>
      <c r="X174" s="8">
        <v>0</v>
      </c>
      <c r="Y174" s="9">
        <f t="shared" si="30"/>
        <v>4.85</v>
      </c>
      <c r="Z174" s="12">
        <f t="shared" si="31"/>
        <v>4.85</v>
      </c>
      <c r="AA174" s="9">
        <f t="shared" si="32"/>
        <v>50.1</v>
      </c>
      <c r="AB174" s="12">
        <f t="shared" si="33"/>
      </c>
      <c r="AC174" s="9">
        <f t="shared" si="34"/>
      </c>
      <c r="AD174" s="17">
        <f t="shared" si="35"/>
        <v>96.8</v>
      </c>
      <c r="AE174" s="18"/>
    </row>
    <row r="175" spans="1:31" s="1" customFormat="1" ht="25.5" customHeight="1">
      <c r="A175" s="6" t="s">
        <v>1158</v>
      </c>
      <c r="B175" s="7"/>
      <c r="C175" s="7" t="s">
        <v>1159</v>
      </c>
      <c r="D175" s="6" t="s">
        <v>1160</v>
      </c>
      <c r="E175" s="6" t="s">
        <v>1161</v>
      </c>
      <c r="F175" s="6" t="s">
        <v>1162</v>
      </c>
      <c r="G175" s="8" t="s">
        <v>1163</v>
      </c>
      <c r="H175" s="6">
        <v>106380</v>
      </c>
      <c r="I175" s="9">
        <v>212276.454545454</v>
      </c>
      <c r="J175" s="10">
        <v>1.99545454545454</v>
      </c>
      <c r="K175" s="8"/>
      <c r="L175" s="6">
        <v>12</v>
      </c>
      <c r="M175" s="6"/>
      <c r="N175" s="8"/>
      <c r="O175" s="14" t="s">
        <v>48</v>
      </c>
      <c r="P175" s="11">
        <v>1.1</v>
      </c>
      <c r="Q175" s="8" t="s">
        <v>43</v>
      </c>
      <c r="R175" s="8" t="s">
        <v>1164</v>
      </c>
      <c r="S175" s="8" t="s">
        <v>1165</v>
      </c>
      <c r="T175" s="8" t="s">
        <v>1166</v>
      </c>
      <c r="U175" s="8">
        <v>4.39</v>
      </c>
      <c r="V175" s="8">
        <v>0</v>
      </c>
      <c r="W175" s="8">
        <v>1</v>
      </c>
      <c r="X175" s="8">
        <v>0</v>
      </c>
      <c r="Y175" s="9">
        <f t="shared" si="30"/>
        <v>3.99</v>
      </c>
      <c r="Z175" s="12">
        <f t="shared" si="31"/>
        <v>3.99</v>
      </c>
      <c r="AA175" s="9">
        <f t="shared" si="32"/>
        <v>72.43</v>
      </c>
      <c r="AB175" s="12">
        <f t="shared" si="33"/>
      </c>
      <c r="AC175" s="9">
        <f t="shared" si="34"/>
      </c>
      <c r="AD175" s="17">
        <f t="shared" si="35"/>
        <v>117018.00000000001</v>
      </c>
      <c r="AE175" s="18"/>
    </row>
    <row r="176" spans="1:31" s="1" customFormat="1" ht="25.5" customHeight="1">
      <c r="A176" s="6" t="s">
        <v>1167</v>
      </c>
      <c r="B176" s="7"/>
      <c r="C176" s="7" t="s">
        <v>1168</v>
      </c>
      <c r="D176" s="6" t="s">
        <v>1169</v>
      </c>
      <c r="E176" s="6" t="s">
        <v>1170</v>
      </c>
      <c r="F176" s="6" t="s">
        <v>33</v>
      </c>
      <c r="G176" s="8" t="s">
        <v>1171</v>
      </c>
      <c r="H176" s="6">
        <v>4610</v>
      </c>
      <c r="I176" s="9">
        <v>9329.67</v>
      </c>
      <c r="J176" s="10">
        <v>2.02379</v>
      </c>
      <c r="K176" s="8"/>
      <c r="L176" s="6">
        <v>12</v>
      </c>
      <c r="M176" s="6"/>
      <c r="N176" s="8"/>
      <c r="O176" s="14" t="s">
        <v>1172</v>
      </c>
      <c r="P176" s="11">
        <v>0.8</v>
      </c>
      <c r="Q176" s="8" t="s">
        <v>43</v>
      </c>
      <c r="R176" s="8" t="s">
        <v>1173</v>
      </c>
      <c r="S176" s="8" t="s">
        <v>1174</v>
      </c>
      <c r="T176" s="8" t="s">
        <v>1175</v>
      </c>
      <c r="U176" s="8">
        <v>66.79</v>
      </c>
      <c r="V176" s="8">
        <v>0</v>
      </c>
      <c r="W176" s="8">
        <v>30</v>
      </c>
      <c r="X176" s="8">
        <v>0</v>
      </c>
      <c r="Y176" s="9">
        <f t="shared" si="30"/>
        <v>60.72</v>
      </c>
      <c r="Z176" s="12">
        <f t="shared" si="31"/>
        <v>2.024</v>
      </c>
      <c r="AA176" s="9">
        <f t="shared" si="32"/>
        <v>60.47</v>
      </c>
      <c r="AB176" s="12">
        <f t="shared" si="33"/>
      </c>
      <c r="AC176" s="9">
        <f t="shared" si="34"/>
      </c>
      <c r="AD176" s="17">
        <f t="shared" si="35"/>
        <v>3688</v>
      </c>
      <c r="AE176" s="18"/>
    </row>
    <row r="177" spans="1:32" ht="25.5" customHeight="1">
      <c r="A177" s="6" t="s">
        <v>1176</v>
      </c>
      <c r="B177" s="7"/>
      <c r="C177" s="7" t="s">
        <v>1177</v>
      </c>
      <c r="D177" s="6" t="s">
        <v>1178</v>
      </c>
      <c r="E177" s="6" t="s">
        <v>1179</v>
      </c>
      <c r="F177" s="6" t="s">
        <v>218</v>
      </c>
      <c r="G177" s="8" t="s">
        <v>1180</v>
      </c>
      <c r="H177" s="6">
        <v>4000</v>
      </c>
      <c r="I177" s="9">
        <v>1660</v>
      </c>
      <c r="J177" s="10">
        <v>0.415</v>
      </c>
      <c r="K177" s="8"/>
      <c r="L177" s="6">
        <v>12</v>
      </c>
      <c r="M177" s="6"/>
      <c r="N177" s="8"/>
      <c r="O177" s="14" t="s">
        <v>1181</v>
      </c>
      <c r="P177" s="11">
        <v>0.227</v>
      </c>
      <c r="Q177" s="8" t="s">
        <v>43</v>
      </c>
      <c r="R177" s="8" t="s">
        <v>80</v>
      </c>
      <c r="S177" s="8" t="s">
        <v>1182</v>
      </c>
      <c r="T177" s="8" t="s">
        <v>1183</v>
      </c>
      <c r="U177" s="8">
        <v>10.71004</v>
      </c>
      <c r="V177" s="8">
        <v>0</v>
      </c>
      <c r="W177" s="8">
        <v>10</v>
      </c>
      <c r="X177" s="8">
        <v>0</v>
      </c>
      <c r="Y177" s="9">
        <f t="shared" si="30"/>
        <v>9.74</v>
      </c>
      <c r="Z177" s="12">
        <f t="shared" si="31"/>
        <v>0.974</v>
      </c>
      <c r="AA177" s="9">
        <f t="shared" si="32"/>
        <v>76.69</v>
      </c>
      <c r="AB177" s="12">
        <f t="shared" si="33"/>
      </c>
      <c r="AC177" s="9">
        <f t="shared" si="34"/>
      </c>
      <c r="AD177" s="17">
        <f t="shared" si="35"/>
        <v>908</v>
      </c>
      <c r="AE177" s="18"/>
      <c r="AF177" s="1"/>
    </row>
    <row r="178" spans="1:32" ht="12.75" customHeight="1">
      <c r="A178" s="6" t="s">
        <v>1186</v>
      </c>
      <c r="B178" s="7"/>
      <c r="C178" s="7" t="s">
        <v>1187</v>
      </c>
      <c r="D178" s="6" t="s">
        <v>1188</v>
      </c>
      <c r="E178" s="6" t="s">
        <v>1189</v>
      </c>
      <c r="F178" s="6" t="s">
        <v>231</v>
      </c>
      <c r="G178" s="8" t="s">
        <v>875</v>
      </c>
      <c r="H178" s="6">
        <v>3435</v>
      </c>
      <c r="I178" s="9">
        <v>12194.25</v>
      </c>
      <c r="J178" s="10">
        <v>3.55</v>
      </c>
      <c r="K178" s="8"/>
      <c r="L178" s="6">
        <v>12</v>
      </c>
      <c r="M178" s="6"/>
      <c r="N178" s="8"/>
      <c r="O178" s="14" t="s">
        <v>58</v>
      </c>
      <c r="P178" s="11">
        <v>2.66</v>
      </c>
      <c r="Q178" s="8" t="s">
        <v>43</v>
      </c>
      <c r="R178" s="8" t="s">
        <v>59</v>
      </c>
      <c r="S178" s="8" t="s">
        <v>1190</v>
      </c>
      <c r="T178" s="8" t="s">
        <v>1191</v>
      </c>
      <c r="U178" s="8">
        <v>5.86</v>
      </c>
      <c r="V178" s="8">
        <v>0</v>
      </c>
      <c r="W178" s="8">
        <v>1</v>
      </c>
      <c r="X178" s="8">
        <v>0</v>
      </c>
      <c r="Y178" s="9">
        <f t="shared" si="30"/>
        <v>5.33</v>
      </c>
      <c r="Z178" s="12">
        <f t="shared" si="31"/>
        <v>5.33</v>
      </c>
      <c r="AA178" s="9">
        <f t="shared" si="32"/>
        <v>50.09</v>
      </c>
      <c r="AB178" s="12">
        <f t="shared" si="33"/>
      </c>
      <c r="AC178" s="9">
        <f t="shared" si="34"/>
      </c>
      <c r="AD178" s="17">
        <f t="shared" si="35"/>
        <v>9137.1</v>
      </c>
      <c r="AE178" s="18"/>
      <c r="AF178" s="1"/>
    </row>
    <row r="179" spans="1:32" ht="12.75" customHeight="1">
      <c r="A179" s="6" t="s">
        <v>1192</v>
      </c>
      <c r="B179" s="7"/>
      <c r="C179" s="7" t="s">
        <v>1193</v>
      </c>
      <c r="D179" s="6" t="s">
        <v>1194</v>
      </c>
      <c r="E179" s="6" t="s">
        <v>1195</v>
      </c>
      <c r="F179" s="6" t="s">
        <v>1196</v>
      </c>
      <c r="G179" s="8" t="s">
        <v>1197</v>
      </c>
      <c r="H179" s="6">
        <v>12455</v>
      </c>
      <c r="I179" s="9">
        <v>5842.52727272727</v>
      </c>
      <c r="J179" s="10">
        <v>0.469090909090909</v>
      </c>
      <c r="K179" s="8"/>
      <c r="L179" s="6">
        <v>12</v>
      </c>
      <c r="M179" s="6"/>
      <c r="N179" s="8"/>
      <c r="O179" s="14" t="s">
        <v>35</v>
      </c>
      <c r="P179" s="11">
        <v>0.46</v>
      </c>
      <c r="Q179" s="8" t="s">
        <v>43</v>
      </c>
      <c r="R179" s="8" t="s">
        <v>186</v>
      </c>
      <c r="S179" s="8" t="s">
        <v>1198</v>
      </c>
      <c r="T179" s="8" t="s">
        <v>1199</v>
      </c>
      <c r="U179" s="8">
        <v>5.16</v>
      </c>
      <c r="V179" s="8">
        <v>0</v>
      </c>
      <c r="W179" s="8">
        <v>5</v>
      </c>
      <c r="X179" s="8">
        <v>0</v>
      </c>
      <c r="Y179" s="9">
        <f aca="true" t="shared" si="36" ref="Y179:Y200">IF(U179&gt;0,ROUND(U179*100/110,2),"")</f>
        <v>4.69</v>
      </c>
      <c r="Z179" s="12">
        <f aca="true" t="shared" si="37" ref="Z179:Z200">IF(W179*U179&gt;0,ROUND(Y179/IF(X179&gt;0,X179,W179)/IF(X179&gt;0,W179,1),5),Y179)</f>
        <v>0.938</v>
      </c>
      <c r="AA179" s="9">
        <f aca="true" t="shared" si="38" ref="AA179:AA200">IF(W179*U179&gt;0,100-ROUND(P179/Z179*100,2),"")</f>
        <v>50.96</v>
      </c>
      <c r="AB179" s="12">
        <f aca="true" t="shared" si="39" ref="AB179:AB200">IF(W179*V179&gt;0,ROUND(V179/IF(X179&gt;0,X179,W179)/IF(X179&gt;0,W179,1),5),"")</f>
      </c>
      <c r="AC179" s="9">
        <f aca="true" t="shared" si="40" ref="AC179:AC200">IF(W179*V179&gt;0,100-ROUND(P179/AB179*100,2),"")</f>
      </c>
      <c r="AD179" s="17">
        <f aca="true" t="shared" si="41" ref="AD179:AD200">IF(ISNUMBER(H179),IF(P179&gt;0,P179*H179,""),"")</f>
        <v>5729.3</v>
      </c>
      <c r="AE179" s="18"/>
      <c r="AF179" s="1"/>
    </row>
    <row r="180" spans="1:32" ht="12.75" customHeight="1">
      <c r="A180" s="6" t="s">
        <v>1200</v>
      </c>
      <c r="B180" s="7"/>
      <c r="C180" s="7" t="s">
        <v>1201</v>
      </c>
      <c r="D180" s="6" t="s">
        <v>1202</v>
      </c>
      <c r="E180" s="6" t="s">
        <v>1203</v>
      </c>
      <c r="F180" s="6" t="s">
        <v>800</v>
      </c>
      <c r="G180" s="8" t="s">
        <v>208</v>
      </c>
      <c r="H180" s="6">
        <v>500</v>
      </c>
      <c r="I180" s="9">
        <v>3886.4</v>
      </c>
      <c r="J180" s="10">
        <v>7.7728</v>
      </c>
      <c r="K180" s="8"/>
      <c r="L180" s="6">
        <v>12</v>
      </c>
      <c r="M180" s="6"/>
      <c r="N180" s="8"/>
      <c r="O180" s="14" t="s">
        <v>41</v>
      </c>
      <c r="P180" s="11">
        <v>7.7728</v>
      </c>
      <c r="Q180" s="8" t="s">
        <v>43</v>
      </c>
      <c r="R180" s="8" t="s">
        <v>326</v>
      </c>
      <c r="S180" s="8" t="s">
        <v>1204</v>
      </c>
      <c r="T180" s="8" t="s">
        <v>1205</v>
      </c>
      <c r="U180" s="8">
        <v>17.1</v>
      </c>
      <c r="V180" s="8">
        <v>0</v>
      </c>
      <c r="W180" s="8">
        <v>1</v>
      </c>
      <c r="X180" s="8">
        <v>0</v>
      </c>
      <c r="Y180" s="9">
        <f t="shared" si="36"/>
        <v>15.55</v>
      </c>
      <c r="Z180" s="12">
        <f t="shared" si="37"/>
        <v>15.55</v>
      </c>
      <c r="AA180" s="9">
        <f t="shared" si="38"/>
        <v>50.01</v>
      </c>
      <c r="AB180" s="12">
        <f t="shared" si="39"/>
      </c>
      <c r="AC180" s="9">
        <f t="shared" si="40"/>
      </c>
      <c r="AD180" s="17">
        <f t="shared" si="41"/>
        <v>3886.4</v>
      </c>
      <c r="AE180" s="18"/>
      <c r="AF180" s="1"/>
    </row>
    <row r="181" spans="1:32" ht="12.75" customHeight="1">
      <c r="A181" s="6" t="s">
        <v>1206</v>
      </c>
      <c r="B181" s="7"/>
      <c r="C181" s="7" t="s">
        <v>1207</v>
      </c>
      <c r="D181" s="6" t="s">
        <v>1208</v>
      </c>
      <c r="E181" s="6" t="s">
        <v>1209</v>
      </c>
      <c r="F181" s="6" t="s">
        <v>1210</v>
      </c>
      <c r="G181" s="8" t="s">
        <v>626</v>
      </c>
      <c r="H181" s="6">
        <v>5730</v>
      </c>
      <c r="I181" s="9">
        <v>775.9566</v>
      </c>
      <c r="J181" s="10">
        <v>0.13542</v>
      </c>
      <c r="K181" s="8"/>
      <c r="L181" s="6">
        <v>12</v>
      </c>
      <c r="M181" s="6"/>
      <c r="N181" s="8"/>
      <c r="O181" s="14" t="s">
        <v>58</v>
      </c>
      <c r="P181" s="11">
        <v>0.13542</v>
      </c>
      <c r="Q181" s="8" t="s">
        <v>43</v>
      </c>
      <c r="R181" s="8" t="s">
        <v>136</v>
      </c>
      <c r="S181" s="8" t="s">
        <v>1211</v>
      </c>
      <c r="T181" s="8" t="s">
        <v>1212</v>
      </c>
      <c r="U181" s="8">
        <v>8.94</v>
      </c>
      <c r="V181" s="8">
        <v>0</v>
      </c>
      <c r="W181" s="8">
        <v>30</v>
      </c>
      <c r="X181" s="8">
        <v>0</v>
      </c>
      <c r="Y181" s="9">
        <f t="shared" si="36"/>
        <v>8.13</v>
      </c>
      <c r="Z181" s="12">
        <f t="shared" si="37"/>
        <v>0.271</v>
      </c>
      <c r="AA181" s="9">
        <f t="shared" si="38"/>
        <v>50.03</v>
      </c>
      <c r="AB181" s="12">
        <f t="shared" si="39"/>
      </c>
      <c r="AC181" s="9">
        <f t="shared" si="40"/>
      </c>
      <c r="AD181" s="17">
        <f t="shared" si="41"/>
        <v>775.9566000000001</v>
      </c>
      <c r="AE181" s="18"/>
      <c r="AF181" s="1"/>
    </row>
    <row r="182" spans="1:32" ht="12.75" customHeight="1">
      <c r="A182" s="6" t="s">
        <v>1213</v>
      </c>
      <c r="B182" s="7"/>
      <c r="C182" s="7" t="s">
        <v>1214</v>
      </c>
      <c r="D182" s="6" t="s">
        <v>1208</v>
      </c>
      <c r="E182" s="6" t="s">
        <v>1209</v>
      </c>
      <c r="F182" s="6" t="s">
        <v>1215</v>
      </c>
      <c r="G182" s="8" t="s">
        <v>1216</v>
      </c>
      <c r="H182" s="6">
        <v>100</v>
      </c>
      <c r="I182" s="9">
        <v>399.5</v>
      </c>
      <c r="J182" s="10">
        <v>3.995</v>
      </c>
      <c r="K182" s="8"/>
      <c r="L182" s="6">
        <v>12</v>
      </c>
      <c r="M182" s="6"/>
      <c r="N182" s="8"/>
      <c r="O182" s="14" t="s">
        <v>58</v>
      </c>
      <c r="P182" s="11">
        <v>3.62</v>
      </c>
      <c r="Q182" s="8" t="s">
        <v>43</v>
      </c>
      <c r="R182" s="8" t="s">
        <v>136</v>
      </c>
      <c r="S182" s="8" t="s">
        <v>1217</v>
      </c>
      <c r="T182" s="8" t="s">
        <v>1218</v>
      </c>
      <c r="U182" s="8">
        <v>7.97</v>
      </c>
      <c r="V182" s="8">
        <v>0</v>
      </c>
      <c r="W182" s="8">
        <v>1</v>
      </c>
      <c r="X182" s="8">
        <v>0</v>
      </c>
      <c r="Y182" s="9">
        <f t="shared" si="36"/>
        <v>7.25</v>
      </c>
      <c r="Z182" s="12">
        <f t="shared" si="37"/>
        <v>7.25</v>
      </c>
      <c r="AA182" s="9">
        <f t="shared" si="38"/>
        <v>50.07</v>
      </c>
      <c r="AB182" s="12">
        <f t="shared" si="39"/>
      </c>
      <c r="AC182" s="9">
        <f t="shared" si="40"/>
      </c>
      <c r="AD182" s="17">
        <f t="shared" si="41"/>
        <v>362</v>
      </c>
      <c r="AE182" s="18"/>
      <c r="AF182" s="1"/>
    </row>
    <row r="183" spans="1:32" ht="38.25" customHeight="1">
      <c r="A183" s="6" t="s">
        <v>1219</v>
      </c>
      <c r="B183" s="7"/>
      <c r="C183" s="7" t="s">
        <v>1220</v>
      </c>
      <c r="D183" s="6" t="s">
        <v>1221</v>
      </c>
      <c r="E183" s="6" t="s">
        <v>1222</v>
      </c>
      <c r="F183" s="6" t="s">
        <v>87</v>
      </c>
      <c r="G183" s="8" t="s">
        <v>57</v>
      </c>
      <c r="H183" s="6">
        <v>4400</v>
      </c>
      <c r="I183" s="9">
        <v>316983.33333</v>
      </c>
      <c r="J183" s="10">
        <v>72.04167</v>
      </c>
      <c r="K183" s="8"/>
      <c r="L183" s="6">
        <v>12</v>
      </c>
      <c r="M183" s="6"/>
      <c r="N183" s="8"/>
      <c r="O183" s="14" t="s">
        <v>35</v>
      </c>
      <c r="P183" s="11">
        <v>72.04167</v>
      </c>
      <c r="Q183" s="8" t="s">
        <v>43</v>
      </c>
      <c r="R183" s="8" t="s">
        <v>297</v>
      </c>
      <c r="S183" s="8" t="s">
        <v>1223</v>
      </c>
      <c r="T183" s="8" t="s">
        <v>1224</v>
      </c>
      <c r="U183" s="8">
        <v>0</v>
      </c>
      <c r="V183" s="8">
        <v>6051.5</v>
      </c>
      <c r="W183" s="8">
        <v>84</v>
      </c>
      <c r="X183" s="8">
        <v>0</v>
      </c>
      <c r="Y183" s="9">
        <f t="shared" si="36"/>
      </c>
      <c r="Z183" s="12">
        <f t="shared" si="37"/>
      </c>
      <c r="AA183" s="9">
        <f t="shared" si="38"/>
      </c>
      <c r="AB183" s="12">
        <f t="shared" si="39"/>
        <v>72.04167</v>
      </c>
      <c r="AC183" s="9">
        <f t="shared" si="40"/>
        <v>0</v>
      </c>
      <c r="AD183" s="17">
        <f t="shared" si="41"/>
        <v>316983.348</v>
      </c>
      <c r="AE183" s="18"/>
      <c r="AF183" s="1"/>
    </row>
    <row r="184" spans="1:32" ht="12.75" customHeight="1">
      <c r="A184" s="6" t="s">
        <v>1225</v>
      </c>
      <c r="B184" s="7"/>
      <c r="C184" s="7" t="s">
        <v>1226</v>
      </c>
      <c r="D184" s="6" t="s">
        <v>1227</v>
      </c>
      <c r="E184" s="6" t="s">
        <v>1228</v>
      </c>
      <c r="F184" s="6" t="s">
        <v>231</v>
      </c>
      <c r="G184" s="8" t="s">
        <v>875</v>
      </c>
      <c r="H184" s="6">
        <v>60</v>
      </c>
      <c r="I184" s="9">
        <v>288</v>
      </c>
      <c r="J184" s="10">
        <v>4.8</v>
      </c>
      <c r="K184" s="8"/>
      <c r="L184" s="6">
        <v>12</v>
      </c>
      <c r="M184" s="6"/>
      <c r="N184" s="8"/>
      <c r="O184" s="14" t="s">
        <v>58</v>
      </c>
      <c r="P184" s="11">
        <v>4.32</v>
      </c>
      <c r="Q184" s="8" t="s">
        <v>43</v>
      </c>
      <c r="R184" s="8" t="s">
        <v>136</v>
      </c>
      <c r="S184" s="8" t="s">
        <v>1229</v>
      </c>
      <c r="T184" s="8" t="s">
        <v>1230</v>
      </c>
      <c r="U184" s="8">
        <v>9.5</v>
      </c>
      <c r="V184" s="8">
        <v>0</v>
      </c>
      <c r="W184" s="8">
        <v>1</v>
      </c>
      <c r="X184" s="8">
        <v>0</v>
      </c>
      <c r="Y184" s="9">
        <f t="shared" si="36"/>
        <v>8.64</v>
      </c>
      <c r="Z184" s="12">
        <f t="shared" si="37"/>
        <v>8.64</v>
      </c>
      <c r="AA184" s="9">
        <f t="shared" si="38"/>
        <v>50</v>
      </c>
      <c r="AB184" s="12">
        <f t="shared" si="39"/>
      </c>
      <c r="AC184" s="9">
        <f t="shared" si="40"/>
      </c>
      <c r="AD184" s="17">
        <f t="shared" si="41"/>
        <v>259.20000000000005</v>
      </c>
      <c r="AE184" s="18"/>
      <c r="AF184" s="1"/>
    </row>
    <row r="185" spans="1:32" ht="12.75" customHeight="1">
      <c r="A185" s="6" t="s">
        <v>1231</v>
      </c>
      <c r="B185" s="7"/>
      <c r="C185" s="7" t="s">
        <v>1232</v>
      </c>
      <c r="D185" s="6" t="s">
        <v>1227</v>
      </c>
      <c r="E185" s="6" t="s">
        <v>1228</v>
      </c>
      <c r="F185" s="6" t="s">
        <v>266</v>
      </c>
      <c r="G185" s="8" t="s">
        <v>875</v>
      </c>
      <c r="H185" s="6">
        <v>50</v>
      </c>
      <c r="I185" s="9">
        <v>240</v>
      </c>
      <c r="J185" s="10">
        <v>4.8</v>
      </c>
      <c r="K185" s="8"/>
      <c r="L185" s="6">
        <v>12</v>
      </c>
      <c r="M185" s="6"/>
      <c r="N185" s="8"/>
      <c r="O185" s="14" t="s">
        <v>58</v>
      </c>
      <c r="P185" s="11">
        <v>4.32</v>
      </c>
      <c r="Q185" s="8" t="s">
        <v>43</v>
      </c>
      <c r="R185" s="8" t="s">
        <v>136</v>
      </c>
      <c r="S185" s="8" t="s">
        <v>1233</v>
      </c>
      <c r="T185" s="8" t="s">
        <v>1234</v>
      </c>
      <c r="U185" s="8">
        <v>9.5</v>
      </c>
      <c r="V185" s="8">
        <v>0</v>
      </c>
      <c r="W185" s="8">
        <v>1</v>
      </c>
      <c r="X185" s="8">
        <v>0</v>
      </c>
      <c r="Y185" s="9">
        <f t="shared" si="36"/>
        <v>8.64</v>
      </c>
      <c r="Z185" s="12">
        <f t="shared" si="37"/>
        <v>8.64</v>
      </c>
      <c r="AA185" s="9">
        <f t="shared" si="38"/>
        <v>50</v>
      </c>
      <c r="AB185" s="12">
        <f t="shared" si="39"/>
      </c>
      <c r="AC185" s="9">
        <f t="shared" si="40"/>
      </c>
      <c r="AD185" s="17">
        <f t="shared" si="41"/>
        <v>216</v>
      </c>
      <c r="AE185" s="18"/>
      <c r="AF185" s="1"/>
    </row>
    <row r="186" spans="1:32" ht="25.5" customHeight="1">
      <c r="A186" s="6" t="s">
        <v>1235</v>
      </c>
      <c r="B186" s="7"/>
      <c r="C186" s="7" t="s">
        <v>1236</v>
      </c>
      <c r="D186" s="6" t="s">
        <v>1237</v>
      </c>
      <c r="E186" s="6" t="s">
        <v>1228</v>
      </c>
      <c r="F186" s="6" t="s">
        <v>1238</v>
      </c>
      <c r="G186" s="8" t="s">
        <v>1239</v>
      </c>
      <c r="H186" s="6">
        <v>490</v>
      </c>
      <c r="I186" s="9">
        <v>8981.7</v>
      </c>
      <c r="J186" s="10">
        <v>18.33</v>
      </c>
      <c r="K186" s="8"/>
      <c r="L186" s="6">
        <v>12</v>
      </c>
      <c r="M186" s="6"/>
      <c r="N186" s="8"/>
      <c r="O186" s="14" t="s">
        <v>41</v>
      </c>
      <c r="P186" s="11">
        <v>6.21186</v>
      </c>
      <c r="Q186" s="8" t="s">
        <v>43</v>
      </c>
      <c r="R186" s="8" t="s">
        <v>1240</v>
      </c>
      <c r="S186" s="8" t="s">
        <v>1241</v>
      </c>
      <c r="T186" s="8" t="s">
        <v>1242</v>
      </c>
      <c r="U186" s="8">
        <v>24.5</v>
      </c>
      <c r="V186" s="8">
        <v>0</v>
      </c>
      <c r="W186" s="8">
        <v>1</v>
      </c>
      <c r="X186" s="8">
        <v>0</v>
      </c>
      <c r="Y186" s="9">
        <f t="shared" si="36"/>
        <v>22.27</v>
      </c>
      <c r="Z186" s="12">
        <f t="shared" si="37"/>
        <v>22.27</v>
      </c>
      <c r="AA186" s="9">
        <f t="shared" si="38"/>
        <v>72.11</v>
      </c>
      <c r="AB186" s="12">
        <f t="shared" si="39"/>
      </c>
      <c r="AC186" s="9">
        <f t="shared" si="40"/>
      </c>
      <c r="AD186" s="17">
        <f t="shared" si="41"/>
        <v>3043.8114</v>
      </c>
      <c r="AE186" s="18"/>
      <c r="AF186" s="1"/>
    </row>
    <row r="187" spans="1:32" ht="25.5" customHeight="1">
      <c r="A187" s="6" t="s">
        <v>1243</v>
      </c>
      <c r="B187" s="7"/>
      <c r="C187" s="7" t="s">
        <v>1244</v>
      </c>
      <c r="D187" s="6" t="s">
        <v>1245</v>
      </c>
      <c r="E187" s="6" t="s">
        <v>1246</v>
      </c>
      <c r="F187" s="6" t="s">
        <v>33</v>
      </c>
      <c r="G187" s="8" t="s">
        <v>395</v>
      </c>
      <c r="H187" s="6">
        <v>12100</v>
      </c>
      <c r="I187" s="9">
        <v>33444.4</v>
      </c>
      <c r="J187" s="10">
        <v>2.764</v>
      </c>
      <c r="K187" s="8"/>
      <c r="L187" s="6">
        <v>12</v>
      </c>
      <c r="M187" s="6"/>
      <c r="N187" s="8"/>
      <c r="O187" s="14" t="s">
        <v>58</v>
      </c>
      <c r="P187" s="11">
        <v>1</v>
      </c>
      <c r="Q187" s="8" t="s">
        <v>43</v>
      </c>
      <c r="R187" s="8" t="s">
        <v>59</v>
      </c>
      <c r="S187" s="8" t="s">
        <v>1247</v>
      </c>
      <c r="T187" s="8" t="s">
        <v>1248</v>
      </c>
      <c r="U187" s="8">
        <v>22.81</v>
      </c>
      <c r="V187" s="8">
        <v>20.74</v>
      </c>
      <c r="W187" s="8">
        <v>5</v>
      </c>
      <c r="X187" s="8">
        <v>0</v>
      </c>
      <c r="Y187" s="9">
        <f t="shared" si="36"/>
        <v>20.74</v>
      </c>
      <c r="Z187" s="12">
        <f t="shared" si="37"/>
        <v>4.148</v>
      </c>
      <c r="AA187" s="9">
        <f t="shared" si="38"/>
        <v>75.89</v>
      </c>
      <c r="AB187" s="12">
        <f t="shared" si="39"/>
        <v>4.148</v>
      </c>
      <c r="AC187" s="9">
        <f t="shared" si="40"/>
        <v>75.89</v>
      </c>
      <c r="AD187" s="17">
        <f t="shared" si="41"/>
        <v>12100</v>
      </c>
      <c r="AE187" s="18"/>
      <c r="AF187" s="1"/>
    </row>
    <row r="188" spans="1:32" ht="25.5" customHeight="1">
      <c r="A188" s="6" t="s">
        <v>1249</v>
      </c>
      <c r="B188" s="7"/>
      <c r="C188" s="7" t="s">
        <v>1250</v>
      </c>
      <c r="D188" s="6" t="s">
        <v>1251</v>
      </c>
      <c r="E188" s="6" t="s">
        <v>1252</v>
      </c>
      <c r="F188" s="6" t="s">
        <v>33</v>
      </c>
      <c r="G188" s="8" t="s">
        <v>34</v>
      </c>
      <c r="H188" s="6">
        <v>3600</v>
      </c>
      <c r="I188" s="9">
        <v>436.968</v>
      </c>
      <c r="J188" s="10">
        <v>0.12138</v>
      </c>
      <c r="K188" s="8"/>
      <c r="L188" s="6">
        <v>12</v>
      </c>
      <c r="M188" s="6"/>
      <c r="N188" s="8"/>
      <c r="O188" s="14" t="s">
        <v>35</v>
      </c>
      <c r="P188" s="11">
        <v>0.07</v>
      </c>
      <c r="Q188" s="8" t="s">
        <v>43</v>
      </c>
      <c r="R188" s="8" t="s">
        <v>813</v>
      </c>
      <c r="S188" s="8" t="s">
        <v>1253</v>
      </c>
      <c r="T188" s="8" t="s">
        <v>1254</v>
      </c>
      <c r="U188" s="8">
        <v>7.36</v>
      </c>
      <c r="V188" s="8">
        <v>0</v>
      </c>
      <c r="W188" s="8">
        <v>30</v>
      </c>
      <c r="X188" s="8">
        <v>0</v>
      </c>
      <c r="Y188" s="9">
        <f t="shared" si="36"/>
        <v>6.69</v>
      </c>
      <c r="Z188" s="12">
        <f t="shared" si="37"/>
        <v>0.223</v>
      </c>
      <c r="AA188" s="9">
        <f t="shared" si="38"/>
        <v>68.61</v>
      </c>
      <c r="AB188" s="12">
        <f t="shared" si="39"/>
      </c>
      <c r="AC188" s="9">
        <f t="shared" si="40"/>
      </c>
      <c r="AD188" s="17">
        <f t="shared" si="41"/>
        <v>252.00000000000003</v>
      </c>
      <c r="AE188" s="18"/>
      <c r="AF188" s="1"/>
    </row>
    <row r="189" spans="1:32" ht="25.5" customHeight="1">
      <c r="A189" s="6" t="s">
        <v>1255</v>
      </c>
      <c r="B189" s="7"/>
      <c r="C189" s="7" t="s">
        <v>1256</v>
      </c>
      <c r="D189" s="6" t="s">
        <v>1257</v>
      </c>
      <c r="E189" s="6" t="s">
        <v>1258</v>
      </c>
      <c r="F189" s="6" t="s">
        <v>33</v>
      </c>
      <c r="G189" s="8" t="s">
        <v>34</v>
      </c>
      <c r="H189" s="6">
        <v>600</v>
      </c>
      <c r="I189" s="9">
        <v>139.8</v>
      </c>
      <c r="J189" s="10">
        <v>0.233</v>
      </c>
      <c r="K189" s="8"/>
      <c r="L189" s="6">
        <v>12</v>
      </c>
      <c r="M189" s="6"/>
      <c r="N189" s="8"/>
      <c r="O189" s="14" t="s">
        <v>58</v>
      </c>
      <c r="P189" s="11">
        <v>0.18333</v>
      </c>
      <c r="Q189" s="8" t="s">
        <v>43</v>
      </c>
      <c r="R189" s="8" t="s">
        <v>253</v>
      </c>
      <c r="S189" s="8" t="s">
        <v>1259</v>
      </c>
      <c r="T189" s="8" t="s">
        <v>1260</v>
      </c>
      <c r="U189" s="8">
        <v>12.1</v>
      </c>
      <c r="V189" s="8">
        <v>0</v>
      </c>
      <c r="W189" s="8">
        <v>30</v>
      </c>
      <c r="X189" s="8">
        <v>0</v>
      </c>
      <c r="Y189" s="9">
        <f t="shared" si="36"/>
        <v>11</v>
      </c>
      <c r="Z189" s="12">
        <f t="shared" si="37"/>
        <v>0.36667</v>
      </c>
      <c r="AA189" s="9">
        <f t="shared" si="38"/>
        <v>50</v>
      </c>
      <c r="AB189" s="12">
        <f t="shared" si="39"/>
      </c>
      <c r="AC189" s="9">
        <f t="shared" si="40"/>
      </c>
      <c r="AD189" s="17">
        <f t="shared" si="41"/>
        <v>109.99799999999999</v>
      </c>
      <c r="AE189" s="18"/>
      <c r="AF189" s="1"/>
    </row>
    <row r="190" spans="1:32" ht="12.75" customHeight="1">
      <c r="A190" s="6" t="s">
        <v>1261</v>
      </c>
      <c r="B190" s="7"/>
      <c r="C190" s="7" t="s">
        <v>1262</v>
      </c>
      <c r="D190" s="6" t="s">
        <v>1263</v>
      </c>
      <c r="E190" s="6" t="s">
        <v>1264</v>
      </c>
      <c r="F190" s="6" t="s">
        <v>338</v>
      </c>
      <c r="G190" s="8" t="s">
        <v>1265</v>
      </c>
      <c r="H190" s="6">
        <v>1795</v>
      </c>
      <c r="I190" s="9">
        <v>5548.18181818182</v>
      </c>
      <c r="J190" s="10">
        <v>3.09090909090909</v>
      </c>
      <c r="K190" s="8"/>
      <c r="L190" s="6">
        <v>12</v>
      </c>
      <c r="M190" s="6"/>
      <c r="N190" s="8"/>
      <c r="O190" s="14" t="s">
        <v>35</v>
      </c>
      <c r="P190" s="11">
        <v>3.0909</v>
      </c>
      <c r="Q190" s="8" t="s">
        <v>43</v>
      </c>
      <c r="R190" s="8" t="s">
        <v>326</v>
      </c>
      <c r="S190" s="8" t="s">
        <v>1266</v>
      </c>
      <c r="T190" s="8" t="s">
        <v>1267</v>
      </c>
      <c r="U190" s="8">
        <v>6.8</v>
      </c>
      <c r="V190" s="8">
        <v>0</v>
      </c>
      <c r="W190" s="8">
        <v>1</v>
      </c>
      <c r="X190" s="8">
        <v>0</v>
      </c>
      <c r="Y190" s="9">
        <f t="shared" si="36"/>
        <v>6.18</v>
      </c>
      <c r="Z190" s="12">
        <f t="shared" si="37"/>
        <v>6.18</v>
      </c>
      <c r="AA190" s="9">
        <f t="shared" si="38"/>
        <v>49.99</v>
      </c>
      <c r="AB190" s="12">
        <f t="shared" si="39"/>
      </c>
      <c r="AC190" s="9">
        <f t="shared" si="40"/>
      </c>
      <c r="AD190" s="17">
        <f t="shared" si="41"/>
        <v>5548.1655</v>
      </c>
      <c r="AE190" s="18"/>
      <c r="AF190" s="1"/>
    </row>
    <row r="191" spans="1:32" ht="12.75" customHeight="1">
      <c r="A191" s="21" t="s">
        <v>1270</v>
      </c>
      <c r="B191" s="22"/>
      <c r="C191" s="22" t="s">
        <v>1271</v>
      </c>
      <c r="D191" s="21" t="s">
        <v>1268</v>
      </c>
      <c r="E191" s="21" t="s">
        <v>1269</v>
      </c>
      <c r="F191" s="21" t="s">
        <v>110</v>
      </c>
      <c r="G191" s="23" t="s">
        <v>1272</v>
      </c>
      <c r="H191" s="21">
        <v>10020</v>
      </c>
      <c r="I191" s="24">
        <v>39879.6</v>
      </c>
      <c r="J191" s="25">
        <v>3.98</v>
      </c>
      <c r="K191" s="23"/>
      <c r="L191" s="21">
        <v>12</v>
      </c>
      <c r="M191" s="6"/>
      <c r="N191" s="8"/>
      <c r="O191" s="26" t="s">
        <v>62</v>
      </c>
      <c r="P191" s="27">
        <v>3.625</v>
      </c>
      <c r="Q191" s="23" t="s">
        <v>43</v>
      </c>
      <c r="R191" s="23" t="s">
        <v>74</v>
      </c>
      <c r="S191" s="46" t="s">
        <v>1729</v>
      </c>
      <c r="T191" s="23" t="s">
        <v>1273</v>
      </c>
      <c r="U191" s="23"/>
      <c r="V191" s="23">
        <v>36.25</v>
      </c>
      <c r="W191" s="23">
        <v>10</v>
      </c>
      <c r="X191" s="23">
        <v>0</v>
      </c>
      <c r="Y191" s="24">
        <f t="shared" si="36"/>
      </c>
      <c r="Z191" s="28">
        <f t="shared" si="37"/>
      </c>
      <c r="AA191" s="24">
        <f t="shared" si="38"/>
      </c>
      <c r="AB191" s="28">
        <f t="shared" si="39"/>
        <v>3.625</v>
      </c>
      <c r="AC191" s="24">
        <f t="shared" si="40"/>
        <v>0</v>
      </c>
      <c r="AD191" s="29">
        <f t="shared" si="41"/>
        <v>36322.5</v>
      </c>
      <c r="AE191" s="30" t="s">
        <v>1728</v>
      </c>
      <c r="AF191" s="45">
        <v>41164</v>
      </c>
    </row>
    <row r="192" spans="1:32" ht="25.5" customHeight="1">
      <c r="A192" s="6" t="s">
        <v>1274</v>
      </c>
      <c r="B192" s="7"/>
      <c r="C192" s="7" t="s">
        <v>1275</v>
      </c>
      <c r="D192" s="6" t="s">
        <v>1276</v>
      </c>
      <c r="E192" s="6" t="s">
        <v>1277</v>
      </c>
      <c r="F192" s="6" t="s">
        <v>33</v>
      </c>
      <c r="G192" s="8" t="s">
        <v>395</v>
      </c>
      <c r="H192" s="6">
        <v>22380</v>
      </c>
      <c r="I192" s="9">
        <v>8952</v>
      </c>
      <c r="J192" s="10">
        <v>0.4</v>
      </c>
      <c r="K192" s="8"/>
      <c r="L192" s="6">
        <v>12</v>
      </c>
      <c r="M192" s="6"/>
      <c r="N192" s="8"/>
      <c r="O192" s="14" t="s">
        <v>41</v>
      </c>
      <c r="P192" s="11">
        <v>0.16245</v>
      </c>
      <c r="Q192" s="8" t="s">
        <v>43</v>
      </c>
      <c r="R192" s="8" t="s">
        <v>42</v>
      </c>
      <c r="S192" s="8" t="s">
        <v>1278</v>
      </c>
      <c r="T192" s="8" t="s">
        <v>1279</v>
      </c>
      <c r="U192" s="8">
        <v>0</v>
      </c>
      <c r="V192" s="8">
        <v>2.41</v>
      </c>
      <c r="W192" s="8">
        <v>14</v>
      </c>
      <c r="X192" s="8">
        <v>0</v>
      </c>
      <c r="Y192" s="9">
        <f t="shared" si="36"/>
      </c>
      <c r="Z192" s="12">
        <f t="shared" si="37"/>
      </c>
      <c r="AA192" s="9">
        <f t="shared" si="38"/>
      </c>
      <c r="AB192" s="12">
        <f t="shared" si="39"/>
        <v>0.17214</v>
      </c>
      <c r="AC192" s="9">
        <f t="shared" si="40"/>
        <v>5.6299999999999955</v>
      </c>
      <c r="AD192" s="17">
        <f t="shared" si="41"/>
        <v>3635.6310000000003</v>
      </c>
      <c r="AE192" s="18"/>
      <c r="AF192" s="1"/>
    </row>
    <row r="193" spans="1:31" s="1" customFormat="1" ht="12.75" customHeight="1">
      <c r="A193" s="6" t="s">
        <v>1280</v>
      </c>
      <c r="B193" s="7"/>
      <c r="C193" s="7" t="s">
        <v>1281</v>
      </c>
      <c r="D193" s="6" t="s">
        <v>1282</v>
      </c>
      <c r="E193" s="6" t="s">
        <v>1283</v>
      </c>
      <c r="F193" s="6" t="s">
        <v>201</v>
      </c>
      <c r="G193" s="8" t="s">
        <v>1284</v>
      </c>
      <c r="H193" s="6">
        <v>3180</v>
      </c>
      <c r="I193" s="9">
        <v>14454.9762</v>
      </c>
      <c r="J193" s="10">
        <v>4.54559</v>
      </c>
      <c r="K193" s="8"/>
      <c r="L193" s="6">
        <v>12</v>
      </c>
      <c r="M193" s="6"/>
      <c r="N193" s="8"/>
      <c r="O193" s="14" t="s">
        <v>35</v>
      </c>
      <c r="P193" s="11">
        <v>4.54559</v>
      </c>
      <c r="Q193" s="8" t="s">
        <v>43</v>
      </c>
      <c r="R193" s="8" t="s">
        <v>203</v>
      </c>
      <c r="S193" s="8" t="s">
        <v>1285</v>
      </c>
      <c r="T193" s="8" t="s">
        <v>1286</v>
      </c>
      <c r="U193" s="8">
        <v>10</v>
      </c>
      <c r="V193" s="8">
        <v>0</v>
      </c>
      <c r="W193" s="8">
        <v>1</v>
      </c>
      <c r="X193" s="8">
        <v>0</v>
      </c>
      <c r="Y193" s="9">
        <f t="shared" si="36"/>
        <v>9.09</v>
      </c>
      <c r="Z193" s="12">
        <f t="shared" si="37"/>
        <v>9.09</v>
      </c>
      <c r="AA193" s="9">
        <f t="shared" si="38"/>
        <v>49.99</v>
      </c>
      <c r="AB193" s="12">
        <f t="shared" si="39"/>
      </c>
      <c r="AC193" s="9">
        <f t="shared" si="40"/>
      </c>
      <c r="AD193" s="17">
        <f t="shared" si="41"/>
        <v>14454.9762</v>
      </c>
      <c r="AE193" s="18"/>
    </row>
    <row r="194" spans="1:31" s="1" customFormat="1" ht="12.75" customHeight="1">
      <c r="A194" s="6" t="s">
        <v>1287</v>
      </c>
      <c r="B194" s="7"/>
      <c r="C194" s="7" t="s">
        <v>1288</v>
      </c>
      <c r="D194" s="6" t="s">
        <v>1282</v>
      </c>
      <c r="E194" s="6" t="s">
        <v>1283</v>
      </c>
      <c r="F194" s="6" t="s">
        <v>1289</v>
      </c>
      <c r="G194" s="8" t="s">
        <v>1284</v>
      </c>
      <c r="H194" s="6">
        <v>6140</v>
      </c>
      <c r="I194" s="9">
        <v>25118.18182</v>
      </c>
      <c r="J194" s="10">
        <v>4.09091</v>
      </c>
      <c r="K194" s="8"/>
      <c r="L194" s="6">
        <v>12</v>
      </c>
      <c r="M194" s="6"/>
      <c r="N194" s="8"/>
      <c r="O194" s="14" t="s">
        <v>35</v>
      </c>
      <c r="P194" s="11">
        <v>4.09091</v>
      </c>
      <c r="Q194" s="8" t="s">
        <v>43</v>
      </c>
      <c r="R194" s="8" t="s">
        <v>203</v>
      </c>
      <c r="S194" s="8" t="s">
        <v>1290</v>
      </c>
      <c r="T194" s="8" t="s">
        <v>1291</v>
      </c>
      <c r="U194" s="8">
        <v>9</v>
      </c>
      <c r="V194" s="8">
        <v>0</v>
      </c>
      <c r="W194" s="8">
        <v>1</v>
      </c>
      <c r="X194" s="8">
        <v>0</v>
      </c>
      <c r="Y194" s="9">
        <f t="shared" si="36"/>
        <v>8.18</v>
      </c>
      <c r="Z194" s="12">
        <f t="shared" si="37"/>
        <v>8.18</v>
      </c>
      <c r="AA194" s="9">
        <f t="shared" si="38"/>
        <v>49.99</v>
      </c>
      <c r="AB194" s="12">
        <f t="shared" si="39"/>
      </c>
      <c r="AC194" s="9">
        <f t="shared" si="40"/>
      </c>
      <c r="AD194" s="17">
        <f t="shared" si="41"/>
        <v>25118.1874</v>
      </c>
      <c r="AE194" s="18"/>
    </row>
    <row r="195" spans="1:31" s="1" customFormat="1" ht="25.5" customHeight="1">
      <c r="A195" s="6" t="s">
        <v>1292</v>
      </c>
      <c r="B195" s="7"/>
      <c r="C195" s="7" t="s">
        <v>1293</v>
      </c>
      <c r="D195" s="6" t="s">
        <v>1294</v>
      </c>
      <c r="E195" s="6" t="s">
        <v>1295</v>
      </c>
      <c r="F195" s="6" t="s">
        <v>33</v>
      </c>
      <c r="G195" s="8" t="s">
        <v>1013</v>
      </c>
      <c r="H195" s="6">
        <v>1908096</v>
      </c>
      <c r="I195" s="9">
        <v>522856.47</v>
      </c>
      <c r="J195" s="10">
        <v>0.27402</v>
      </c>
      <c r="K195" s="8"/>
      <c r="L195" s="6">
        <v>12</v>
      </c>
      <c r="M195" s="6"/>
      <c r="N195" s="8"/>
      <c r="O195" s="14" t="s">
        <v>35</v>
      </c>
      <c r="P195" s="11">
        <v>0.06835</v>
      </c>
      <c r="Q195" s="8" t="s">
        <v>43</v>
      </c>
      <c r="R195" s="8" t="s">
        <v>44</v>
      </c>
      <c r="S195" s="8" t="s">
        <v>1297</v>
      </c>
      <c r="T195" s="8" t="s">
        <v>1298</v>
      </c>
      <c r="U195" s="8">
        <v>0</v>
      </c>
      <c r="V195" s="8">
        <v>3.68393</v>
      </c>
      <c r="W195" s="8">
        <v>14</v>
      </c>
      <c r="X195" s="8">
        <v>0</v>
      </c>
      <c r="Y195" s="9">
        <f t="shared" si="36"/>
      </c>
      <c r="Z195" s="12">
        <f t="shared" si="37"/>
      </c>
      <c r="AA195" s="9">
        <f t="shared" si="38"/>
      </c>
      <c r="AB195" s="12">
        <f t="shared" si="39"/>
        <v>0.26314</v>
      </c>
      <c r="AC195" s="9">
        <f t="shared" si="40"/>
        <v>74.03</v>
      </c>
      <c r="AD195" s="17">
        <f t="shared" si="41"/>
        <v>130418.36159999999</v>
      </c>
      <c r="AE195" s="18"/>
    </row>
    <row r="196" spans="1:31" s="1" customFormat="1" ht="12.75" customHeight="1">
      <c r="A196" s="6" t="s">
        <v>1299</v>
      </c>
      <c r="B196" s="7"/>
      <c r="C196" s="7" t="s">
        <v>1300</v>
      </c>
      <c r="D196" s="6" t="s">
        <v>1294</v>
      </c>
      <c r="E196" s="6" t="s">
        <v>1295</v>
      </c>
      <c r="F196" s="6" t="s">
        <v>1301</v>
      </c>
      <c r="G196" s="8" t="s">
        <v>1302</v>
      </c>
      <c r="H196" s="6">
        <v>522125</v>
      </c>
      <c r="I196" s="9">
        <v>2036287.5</v>
      </c>
      <c r="J196" s="10">
        <v>3.9</v>
      </c>
      <c r="K196" s="8"/>
      <c r="L196" s="6">
        <v>12</v>
      </c>
      <c r="M196" s="6"/>
      <c r="N196" s="8"/>
      <c r="O196" s="14" t="s">
        <v>48</v>
      </c>
      <c r="P196" s="11">
        <v>1.872</v>
      </c>
      <c r="Q196" s="8" t="s">
        <v>43</v>
      </c>
      <c r="R196" s="8" t="s">
        <v>1296</v>
      </c>
      <c r="S196" s="8" t="s">
        <v>1303</v>
      </c>
      <c r="T196" s="8" t="s">
        <v>1304</v>
      </c>
      <c r="U196" s="8">
        <v>8.58</v>
      </c>
      <c r="V196" s="8">
        <v>0</v>
      </c>
      <c r="W196" s="8">
        <v>1</v>
      </c>
      <c r="X196" s="8">
        <v>0</v>
      </c>
      <c r="Y196" s="9">
        <f t="shared" si="36"/>
        <v>7.8</v>
      </c>
      <c r="Z196" s="12">
        <f t="shared" si="37"/>
        <v>7.8</v>
      </c>
      <c r="AA196" s="9">
        <f t="shared" si="38"/>
        <v>76</v>
      </c>
      <c r="AB196" s="12">
        <f t="shared" si="39"/>
      </c>
      <c r="AC196" s="9">
        <f t="shared" si="40"/>
      </c>
      <c r="AD196" s="17">
        <f t="shared" si="41"/>
        <v>977418</v>
      </c>
      <c r="AE196" s="18"/>
    </row>
    <row r="197" spans="1:31" s="1" customFormat="1" ht="12.75" customHeight="1">
      <c r="A197" s="6" t="s">
        <v>1306</v>
      </c>
      <c r="B197" s="7"/>
      <c r="C197" s="7" t="s">
        <v>1307</v>
      </c>
      <c r="D197" s="6" t="s">
        <v>1308</v>
      </c>
      <c r="E197" s="6" t="s">
        <v>1309</v>
      </c>
      <c r="F197" s="6" t="s">
        <v>1310</v>
      </c>
      <c r="G197" s="8" t="s">
        <v>1088</v>
      </c>
      <c r="H197" s="6">
        <v>261800</v>
      </c>
      <c r="I197" s="9">
        <v>77231</v>
      </c>
      <c r="J197" s="10">
        <v>0.295</v>
      </c>
      <c r="K197" s="8"/>
      <c r="L197" s="6">
        <v>12</v>
      </c>
      <c r="M197" s="6"/>
      <c r="N197" s="8"/>
      <c r="O197" s="14" t="s">
        <v>35</v>
      </c>
      <c r="P197" s="11">
        <v>0.069</v>
      </c>
      <c r="Q197" s="8" t="s">
        <v>43</v>
      </c>
      <c r="R197" s="8" t="s">
        <v>1311</v>
      </c>
      <c r="S197" s="8" t="s">
        <v>1312</v>
      </c>
      <c r="T197" s="8" t="s">
        <v>1313</v>
      </c>
      <c r="U197" s="8">
        <v>5.5</v>
      </c>
      <c r="V197" s="8">
        <v>0</v>
      </c>
      <c r="W197" s="8">
        <v>16</v>
      </c>
      <c r="X197" s="8">
        <v>0</v>
      </c>
      <c r="Y197" s="9">
        <f t="shared" si="36"/>
        <v>5</v>
      </c>
      <c r="Z197" s="12">
        <f t="shared" si="37"/>
        <v>0.3125</v>
      </c>
      <c r="AA197" s="9">
        <f t="shared" si="38"/>
        <v>77.92</v>
      </c>
      <c r="AB197" s="12">
        <f t="shared" si="39"/>
      </c>
      <c r="AC197" s="9">
        <f t="shared" si="40"/>
      </c>
      <c r="AD197" s="17">
        <f t="shared" si="41"/>
        <v>18064.2</v>
      </c>
      <c r="AE197" s="18"/>
    </row>
    <row r="198" spans="1:31" s="1" customFormat="1" ht="25.5" customHeight="1">
      <c r="A198" s="6" t="s">
        <v>1314</v>
      </c>
      <c r="B198" s="7"/>
      <c r="C198" s="7" t="s">
        <v>1315</v>
      </c>
      <c r="D198" s="6" t="s">
        <v>1308</v>
      </c>
      <c r="E198" s="6" t="s">
        <v>1309</v>
      </c>
      <c r="F198" s="6" t="s">
        <v>1310</v>
      </c>
      <c r="G198" s="8" t="s">
        <v>64</v>
      </c>
      <c r="H198" s="6">
        <v>502500</v>
      </c>
      <c r="I198" s="9">
        <v>79942.73</v>
      </c>
      <c r="J198" s="10">
        <v>0.15909</v>
      </c>
      <c r="K198" s="8"/>
      <c r="L198" s="6">
        <v>12</v>
      </c>
      <c r="M198" s="6"/>
      <c r="N198" s="8"/>
      <c r="O198" s="14" t="s">
        <v>58</v>
      </c>
      <c r="P198" s="11">
        <v>0.089</v>
      </c>
      <c r="Q198" s="8" t="s">
        <v>43</v>
      </c>
      <c r="R198" s="8" t="s">
        <v>373</v>
      </c>
      <c r="S198" s="8" t="s">
        <v>1316</v>
      </c>
      <c r="T198" s="8" t="s">
        <v>1317</v>
      </c>
      <c r="U198" s="8">
        <v>5.6</v>
      </c>
      <c r="V198" s="8">
        <v>0</v>
      </c>
      <c r="W198" s="8">
        <v>16</v>
      </c>
      <c r="X198" s="8">
        <v>0</v>
      </c>
      <c r="Y198" s="9">
        <f t="shared" si="36"/>
        <v>5.09</v>
      </c>
      <c r="Z198" s="12">
        <f t="shared" si="37"/>
        <v>0.31813</v>
      </c>
      <c r="AA198" s="9">
        <f t="shared" si="38"/>
        <v>72.02</v>
      </c>
      <c r="AB198" s="12">
        <f t="shared" si="39"/>
      </c>
      <c r="AC198" s="9">
        <f t="shared" si="40"/>
      </c>
      <c r="AD198" s="17">
        <f t="shared" si="41"/>
        <v>44722.5</v>
      </c>
      <c r="AE198" s="18"/>
    </row>
    <row r="199" spans="1:31" s="1" customFormat="1" ht="25.5" customHeight="1">
      <c r="A199" s="6" t="s">
        <v>1318</v>
      </c>
      <c r="B199" s="7"/>
      <c r="C199" s="7" t="s">
        <v>1319</v>
      </c>
      <c r="D199" s="6" t="s">
        <v>1308</v>
      </c>
      <c r="E199" s="6" t="s">
        <v>1309</v>
      </c>
      <c r="F199" s="6" t="s">
        <v>33</v>
      </c>
      <c r="G199" s="8" t="s">
        <v>64</v>
      </c>
      <c r="H199" s="6">
        <v>2028900</v>
      </c>
      <c r="I199" s="9">
        <v>322777.7</v>
      </c>
      <c r="J199" s="10">
        <v>0.15909</v>
      </c>
      <c r="K199" s="8"/>
      <c r="L199" s="6">
        <v>12</v>
      </c>
      <c r="M199" s="6"/>
      <c r="N199" s="8"/>
      <c r="O199" s="14" t="s">
        <v>32</v>
      </c>
      <c r="P199" s="11">
        <v>0.0299</v>
      </c>
      <c r="Q199" s="8" t="s">
        <v>43</v>
      </c>
      <c r="R199" s="8" t="s">
        <v>243</v>
      </c>
      <c r="S199" s="8" t="s">
        <v>1320</v>
      </c>
      <c r="T199" s="8" t="s">
        <v>1321</v>
      </c>
      <c r="U199" s="8">
        <v>4.31</v>
      </c>
      <c r="V199" s="8">
        <v>0</v>
      </c>
      <c r="W199" s="8">
        <v>20</v>
      </c>
      <c r="X199" s="8">
        <v>0</v>
      </c>
      <c r="Y199" s="9">
        <f t="shared" si="36"/>
        <v>3.92</v>
      </c>
      <c r="Z199" s="12">
        <f t="shared" si="37"/>
        <v>0.196</v>
      </c>
      <c r="AA199" s="9">
        <f t="shared" si="38"/>
        <v>84.74</v>
      </c>
      <c r="AB199" s="12">
        <f t="shared" si="39"/>
      </c>
      <c r="AC199" s="9">
        <f t="shared" si="40"/>
      </c>
      <c r="AD199" s="17">
        <f t="shared" si="41"/>
        <v>60664.11</v>
      </c>
      <c r="AE199" s="18"/>
    </row>
    <row r="200" spans="1:31" s="1" customFormat="1" ht="25.5" customHeight="1">
      <c r="A200" s="6" t="s">
        <v>1322</v>
      </c>
      <c r="B200" s="7"/>
      <c r="C200" s="7" t="s">
        <v>1323</v>
      </c>
      <c r="D200" s="6" t="s">
        <v>1324</v>
      </c>
      <c r="E200" s="6" t="s">
        <v>1325</v>
      </c>
      <c r="F200" s="6" t="s">
        <v>33</v>
      </c>
      <c r="G200" s="8" t="s">
        <v>1326</v>
      </c>
      <c r="H200" s="6">
        <v>515200</v>
      </c>
      <c r="I200" s="9">
        <v>117090.909090909</v>
      </c>
      <c r="J200" s="10">
        <v>0.227272727272727</v>
      </c>
      <c r="K200" s="8"/>
      <c r="L200" s="6">
        <v>12</v>
      </c>
      <c r="M200" s="6"/>
      <c r="N200" s="8"/>
      <c r="O200" s="14" t="s">
        <v>32</v>
      </c>
      <c r="P200" s="11">
        <v>0.099</v>
      </c>
      <c r="Q200" s="8" t="s">
        <v>43</v>
      </c>
      <c r="R200" s="8" t="s">
        <v>243</v>
      </c>
      <c r="S200" s="8" t="s">
        <v>1327</v>
      </c>
      <c r="T200" s="8" t="s">
        <v>1328</v>
      </c>
      <c r="U200" s="8">
        <v>4.4</v>
      </c>
      <c r="V200" s="8">
        <v>0</v>
      </c>
      <c r="W200" s="8">
        <v>16</v>
      </c>
      <c r="X200" s="8">
        <v>0</v>
      </c>
      <c r="Y200" s="9">
        <f t="shared" si="36"/>
        <v>4</v>
      </c>
      <c r="Z200" s="12">
        <f t="shared" si="37"/>
        <v>0.25</v>
      </c>
      <c r="AA200" s="9">
        <f t="shared" si="38"/>
        <v>60.4</v>
      </c>
      <c r="AB200" s="12">
        <f t="shared" si="39"/>
      </c>
      <c r="AC200" s="9">
        <f t="shared" si="40"/>
      </c>
      <c r="AD200" s="17">
        <f t="shared" si="41"/>
        <v>51004.8</v>
      </c>
      <c r="AE200" s="18"/>
    </row>
    <row r="201" spans="1:31" s="1" customFormat="1" ht="12.75" customHeight="1">
      <c r="A201" s="6" t="s">
        <v>1329</v>
      </c>
      <c r="B201" s="7"/>
      <c r="C201" s="7" t="s">
        <v>1330</v>
      </c>
      <c r="D201" s="6" t="s">
        <v>1331</v>
      </c>
      <c r="E201" s="6" t="s">
        <v>1332</v>
      </c>
      <c r="F201" s="6" t="s">
        <v>762</v>
      </c>
      <c r="G201" s="8" t="s">
        <v>34</v>
      </c>
      <c r="H201" s="6">
        <v>8082</v>
      </c>
      <c r="I201" s="9">
        <v>2399.34375</v>
      </c>
      <c r="J201" s="10">
        <v>0.296875</v>
      </c>
      <c r="K201" s="8"/>
      <c r="L201" s="6">
        <v>12</v>
      </c>
      <c r="M201" s="6"/>
      <c r="N201" s="8"/>
      <c r="O201" s="14" t="s">
        <v>32</v>
      </c>
      <c r="P201" s="11">
        <v>0.2</v>
      </c>
      <c r="Q201" s="8" t="s">
        <v>43</v>
      </c>
      <c r="R201" s="8" t="s">
        <v>676</v>
      </c>
      <c r="S201" s="8" t="s">
        <v>1333</v>
      </c>
      <c r="T201" s="8" t="s">
        <v>1334</v>
      </c>
      <c r="U201" s="8">
        <v>10.45</v>
      </c>
      <c r="V201" s="8">
        <v>0</v>
      </c>
      <c r="W201" s="8">
        <v>16</v>
      </c>
      <c r="X201" s="8">
        <v>0</v>
      </c>
      <c r="Y201" s="9">
        <f aca="true" t="shared" si="42" ref="Y201:Y228">IF(U201&gt;0,ROUND(U201*100/110,2),"")</f>
        <v>9.5</v>
      </c>
      <c r="Z201" s="12">
        <f aca="true" t="shared" si="43" ref="Z201:Z228">IF(W201*U201&gt;0,ROUND(Y201/IF(X201&gt;0,X201,W201)/IF(X201&gt;0,W201,1),5),Y201)</f>
        <v>0.59375</v>
      </c>
      <c r="AA201" s="9">
        <f aca="true" t="shared" si="44" ref="AA201:AA228">IF(W201*U201&gt;0,100-ROUND(P201/Z201*100,2),"")</f>
        <v>66.32</v>
      </c>
      <c r="AB201" s="12">
        <f aca="true" t="shared" si="45" ref="AB201:AB228">IF(W201*V201&gt;0,ROUND(V201/IF(X201&gt;0,X201,W201)/IF(X201&gt;0,W201,1),5),"")</f>
      </c>
      <c r="AC201" s="9">
        <f aca="true" t="shared" si="46" ref="AC201:AC228">IF(W201*V201&gt;0,100-ROUND(P201/AB201*100,2),"")</f>
      </c>
      <c r="AD201" s="17">
        <f aca="true" t="shared" si="47" ref="AD201:AD228">IF(ISNUMBER(H201),IF(P201&gt;0,P201*H201,""),"")</f>
        <v>1616.4</v>
      </c>
      <c r="AE201" s="18"/>
    </row>
    <row r="202" spans="1:31" s="1" customFormat="1" ht="12.75" customHeight="1">
      <c r="A202" s="6" t="s">
        <v>1335</v>
      </c>
      <c r="B202" s="7"/>
      <c r="C202" s="7" t="s">
        <v>1336</v>
      </c>
      <c r="D202" s="6" t="s">
        <v>1337</v>
      </c>
      <c r="E202" s="6" t="s">
        <v>1338</v>
      </c>
      <c r="F202" s="6" t="s">
        <v>1339</v>
      </c>
      <c r="G202" s="8" t="s">
        <v>1340</v>
      </c>
      <c r="H202" s="6">
        <v>3732</v>
      </c>
      <c r="I202" s="9">
        <v>522137.10384</v>
      </c>
      <c r="J202" s="10">
        <v>139.90812</v>
      </c>
      <c r="K202" s="8"/>
      <c r="L202" s="6">
        <v>12</v>
      </c>
      <c r="M202" s="6"/>
      <c r="N202" s="8"/>
      <c r="O202" s="14" t="s">
        <v>58</v>
      </c>
      <c r="P202" s="11">
        <v>139.9</v>
      </c>
      <c r="Q202" s="8" t="s">
        <v>43</v>
      </c>
      <c r="R202" s="8" t="s">
        <v>136</v>
      </c>
      <c r="S202" s="8" t="s">
        <v>1341</v>
      </c>
      <c r="T202" s="8" t="s">
        <v>1342</v>
      </c>
      <c r="U202" s="8">
        <v>0</v>
      </c>
      <c r="V202" s="8">
        <v>153.23</v>
      </c>
      <c r="W202" s="8">
        <v>1</v>
      </c>
      <c r="X202" s="8">
        <v>0</v>
      </c>
      <c r="Y202" s="9">
        <f t="shared" si="42"/>
      </c>
      <c r="Z202" s="12">
        <f t="shared" si="43"/>
      </c>
      <c r="AA202" s="9">
        <f t="shared" si="44"/>
      </c>
      <c r="AB202" s="12">
        <f t="shared" si="45"/>
        <v>153.23</v>
      </c>
      <c r="AC202" s="9">
        <f t="shared" si="46"/>
        <v>8.700000000000003</v>
      </c>
      <c r="AD202" s="17">
        <f t="shared" si="47"/>
        <v>522106.80000000005</v>
      </c>
      <c r="AE202" s="18"/>
    </row>
    <row r="203" spans="1:31" s="1" customFormat="1" ht="12.75" customHeight="1">
      <c r="A203" s="6" t="s">
        <v>1343</v>
      </c>
      <c r="B203" s="7"/>
      <c r="C203" s="7" t="s">
        <v>1344</v>
      </c>
      <c r="D203" s="6" t="s">
        <v>1337</v>
      </c>
      <c r="E203" s="6" t="s">
        <v>1338</v>
      </c>
      <c r="F203" s="6" t="s">
        <v>1339</v>
      </c>
      <c r="G203" s="8" t="s">
        <v>1345</v>
      </c>
      <c r="H203" s="6">
        <v>2048</v>
      </c>
      <c r="I203" s="9">
        <v>343841.93536</v>
      </c>
      <c r="J203" s="10">
        <v>167.89157</v>
      </c>
      <c r="K203" s="8"/>
      <c r="L203" s="6">
        <v>12</v>
      </c>
      <c r="M203" s="6"/>
      <c r="N203" s="8"/>
      <c r="O203" s="14" t="s">
        <v>41</v>
      </c>
      <c r="P203" s="11">
        <v>167.89</v>
      </c>
      <c r="Q203" s="8" t="s">
        <v>43</v>
      </c>
      <c r="R203" s="8" t="s">
        <v>136</v>
      </c>
      <c r="S203" s="8" t="s">
        <v>1346</v>
      </c>
      <c r="T203" s="8" t="s">
        <v>1347</v>
      </c>
      <c r="U203" s="8">
        <v>0</v>
      </c>
      <c r="V203" s="8">
        <v>183.89</v>
      </c>
      <c r="W203" s="8">
        <v>1</v>
      </c>
      <c r="X203" s="8">
        <v>0</v>
      </c>
      <c r="Y203" s="9">
        <f t="shared" si="42"/>
      </c>
      <c r="Z203" s="12">
        <f t="shared" si="43"/>
      </c>
      <c r="AA203" s="9">
        <f t="shared" si="44"/>
      </c>
      <c r="AB203" s="12">
        <f t="shared" si="45"/>
        <v>183.89</v>
      </c>
      <c r="AC203" s="9">
        <f t="shared" si="46"/>
        <v>8.700000000000003</v>
      </c>
      <c r="AD203" s="17">
        <f t="shared" si="47"/>
        <v>343838.72</v>
      </c>
      <c r="AE203" s="18"/>
    </row>
    <row r="204" spans="1:31" s="1" customFormat="1" ht="12.75" customHeight="1">
      <c r="A204" s="6" t="s">
        <v>1348</v>
      </c>
      <c r="B204" s="7"/>
      <c r="C204" s="7" t="s">
        <v>1349</v>
      </c>
      <c r="D204" s="6" t="s">
        <v>1337</v>
      </c>
      <c r="E204" s="6" t="s">
        <v>1338</v>
      </c>
      <c r="F204" s="6" t="s">
        <v>1350</v>
      </c>
      <c r="G204" s="8" t="s">
        <v>1351</v>
      </c>
      <c r="H204" s="6">
        <v>330</v>
      </c>
      <c r="I204" s="9">
        <v>72837.6</v>
      </c>
      <c r="J204" s="10">
        <v>220.72</v>
      </c>
      <c r="K204" s="8"/>
      <c r="L204" s="6">
        <v>12</v>
      </c>
      <c r="M204" s="6"/>
      <c r="N204" s="8"/>
      <c r="O204" s="14" t="s">
        <v>58</v>
      </c>
      <c r="P204" s="11">
        <v>209.68</v>
      </c>
      <c r="Q204" s="8" t="s">
        <v>43</v>
      </c>
      <c r="R204" s="8" t="s">
        <v>136</v>
      </c>
      <c r="S204" s="8" t="s">
        <v>1352</v>
      </c>
      <c r="T204" s="8" t="s">
        <v>1353</v>
      </c>
      <c r="U204" s="8">
        <v>0</v>
      </c>
      <c r="V204" s="8">
        <v>229.66</v>
      </c>
      <c r="W204" s="8">
        <v>1</v>
      </c>
      <c r="X204" s="8">
        <v>0</v>
      </c>
      <c r="Y204" s="9">
        <f t="shared" si="42"/>
      </c>
      <c r="Z204" s="12">
        <f t="shared" si="43"/>
      </c>
      <c r="AA204" s="9">
        <f t="shared" si="44"/>
      </c>
      <c r="AB204" s="12">
        <f t="shared" si="45"/>
        <v>229.66</v>
      </c>
      <c r="AC204" s="9">
        <f t="shared" si="46"/>
        <v>8.700000000000003</v>
      </c>
      <c r="AD204" s="17">
        <f t="shared" si="47"/>
        <v>69194.40000000001</v>
      </c>
      <c r="AE204" s="18"/>
    </row>
    <row r="205" spans="1:31" s="1" customFormat="1" ht="12.75" customHeight="1">
      <c r="A205" s="6" t="s">
        <v>1354</v>
      </c>
      <c r="B205" s="7"/>
      <c r="C205" s="7" t="s">
        <v>1355</v>
      </c>
      <c r="D205" s="6" t="s">
        <v>1337</v>
      </c>
      <c r="E205" s="6" t="s">
        <v>1338</v>
      </c>
      <c r="F205" s="6" t="s">
        <v>1339</v>
      </c>
      <c r="G205" s="8" t="s">
        <v>1356</v>
      </c>
      <c r="H205" s="6">
        <v>100</v>
      </c>
      <c r="I205" s="9">
        <v>7668</v>
      </c>
      <c r="J205" s="10">
        <v>76.68</v>
      </c>
      <c r="K205" s="8"/>
      <c r="L205" s="6">
        <v>12</v>
      </c>
      <c r="M205" s="6"/>
      <c r="N205" s="8"/>
      <c r="O205" s="14" t="s">
        <v>58</v>
      </c>
      <c r="P205" s="11">
        <v>76.68</v>
      </c>
      <c r="Q205" s="8" t="s">
        <v>43</v>
      </c>
      <c r="R205" s="8" t="s">
        <v>136</v>
      </c>
      <c r="S205" s="8" t="s">
        <v>1357</v>
      </c>
      <c r="T205" s="8" t="s">
        <v>1358</v>
      </c>
      <c r="U205" s="8">
        <v>0</v>
      </c>
      <c r="V205" s="8">
        <v>76.68</v>
      </c>
      <c r="W205" s="8">
        <v>1</v>
      </c>
      <c r="X205" s="8">
        <v>0</v>
      </c>
      <c r="Y205" s="9">
        <f t="shared" si="42"/>
      </c>
      <c r="Z205" s="12">
        <f t="shared" si="43"/>
      </c>
      <c r="AA205" s="9">
        <f t="shared" si="44"/>
      </c>
      <c r="AB205" s="12">
        <f t="shared" si="45"/>
        <v>76.68</v>
      </c>
      <c r="AC205" s="9">
        <f t="shared" si="46"/>
        <v>0</v>
      </c>
      <c r="AD205" s="17">
        <f t="shared" si="47"/>
        <v>7668.000000000001</v>
      </c>
      <c r="AE205" s="18"/>
    </row>
    <row r="206" spans="1:31" s="1" customFormat="1" ht="12.75" customHeight="1">
      <c r="A206" s="6" t="s">
        <v>1359</v>
      </c>
      <c r="B206" s="7"/>
      <c r="C206" s="7" t="s">
        <v>1360</v>
      </c>
      <c r="D206" s="6" t="s">
        <v>1337</v>
      </c>
      <c r="E206" s="6" t="s">
        <v>1338</v>
      </c>
      <c r="F206" s="6" t="s">
        <v>1339</v>
      </c>
      <c r="G206" s="8" t="s">
        <v>1361</v>
      </c>
      <c r="H206" s="6">
        <v>3000</v>
      </c>
      <c r="I206" s="9">
        <v>367740</v>
      </c>
      <c r="J206" s="10">
        <v>122.58</v>
      </c>
      <c r="K206" s="8"/>
      <c r="L206" s="6">
        <v>12</v>
      </c>
      <c r="M206" s="6"/>
      <c r="N206" s="8"/>
      <c r="O206" s="14" t="s">
        <v>58</v>
      </c>
      <c r="P206" s="11">
        <v>122.58</v>
      </c>
      <c r="Q206" s="8" t="s">
        <v>43</v>
      </c>
      <c r="R206" s="8" t="s">
        <v>136</v>
      </c>
      <c r="S206" s="8" t="s">
        <v>1362</v>
      </c>
      <c r="T206" s="8" t="s">
        <v>1363</v>
      </c>
      <c r="U206" s="8">
        <v>0</v>
      </c>
      <c r="V206" s="8">
        <v>122.58</v>
      </c>
      <c r="W206" s="8">
        <v>1</v>
      </c>
      <c r="X206" s="8">
        <v>0</v>
      </c>
      <c r="Y206" s="9">
        <f t="shared" si="42"/>
      </c>
      <c r="Z206" s="12">
        <f t="shared" si="43"/>
      </c>
      <c r="AA206" s="9">
        <f t="shared" si="44"/>
      </c>
      <c r="AB206" s="12">
        <f t="shared" si="45"/>
        <v>122.58</v>
      </c>
      <c r="AC206" s="9">
        <f t="shared" si="46"/>
        <v>0</v>
      </c>
      <c r="AD206" s="17">
        <f t="shared" si="47"/>
        <v>367740</v>
      </c>
      <c r="AE206" s="18"/>
    </row>
    <row r="207" spans="1:31" s="1" customFormat="1" ht="25.5" customHeight="1">
      <c r="A207" s="6" t="s">
        <v>1364</v>
      </c>
      <c r="B207" s="7"/>
      <c r="C207" s="7" t="s">
        <v>1365</v>
      </c>
      <c r="D207" s="6" t="s">
        <v>1366</v>
      </c>
      <c r="E207" s="6" t="s">
        <v>1367</v>
      </c>
      <c r="F207" s="6" t="s">
        <v>1368</v>
      </c>
      <c r="G207" s="8" t="s">
        <v>1369</v>
      </c>
      <c r="H207" s="6">
        <v>2910</v>
      </c>
      <c r="I207" s="9">
        <v>22290.6</v>
      </c>
      <c r="J207" s="10">
        <v>7.66</v>
      </c>
      <c r="K207" s="8"/>
      <c r="L207" s="6">
        <v>12</v>
      </c>
      <c r="M207" s="6"/>
      <c r="N207" s="8"/>
      <c r="O207" s="14" t="s">
        <v>32</v>
      </c>
      <c r="P207" s="11">
        <v>6.8</v>
      </c>
      <c r="Q207" s="8" t="s">
        <v>43</v>
      </c>
      <c r="R207" s="8" t="s">
        <v>863</v>
      </c>
      <c r="S207" s="8" t="s">
        <v>1370</v>
      </c>
      <c r="T207" s="8" t="s">
        <v>1371</v>
      </c>
      <c r="U207" s="8">
        <v>153</v>
      </c>
      <c r="V207" s="8">
        <v>0</v>
      </c>
      <c r="W207" s="8">
        <v>10</v>
      </c>
      <c r="X207" s="8">
        <v>0</v>
      </c>
      <c r="Y207" s="9">
        <f t="shared" si="42"/>
        <v>139.09</v>
      </c>
      <c r="Z207" s="12">
        <f t="shared" si="43"/>
        <v>13.909</v>
      </c>
      <c r="AA207" s="9">
        <f t="shared" si="44"/>
        <v>51.11</v>
      </c>
      <c r="AB207" s="12">
        <f t="shared" si="45"/>
      </c>
      <c r="AC207" s="9">
        <f t="shared" si="46"/>
      </c>
      <c r="AD207" s="17">
        <f t="shared" si="47"/>
        <v>19788</v>
      </c>
      <c r="AE207" s="18"/>
    </row>
    <row r="208" spans="1:31" s="1" customFormat="1" ht="25.5" customHeight="1">
      <c r="A208" s="6" t="s">
        <v>1372</v>
      </c>
      <c r="B208" s="7"/>
      <c r="C208" s="7" t="s">
        <v>1373</v>
      </c>
      <c r="D208" s="6" t="s">
        <v>1366</v>
      </c>
      <c r="E208" s="6" t="s">
        <v>1367</v>
      </c>
      <c r="F208" s="6" t="s">
        <v>1368</v>
      </c>
      <c r="G208" s="8" t="s">
        <v>1374</v>
      </c>
      <c r="H208" s="6">
        <v>670</v>
      </c>
      <c r="I208" s="9">
        <v>11584.3</v>
      </c>
      <c r="J208" s="10">
        <v>17.29</v>
      </c>
      <c r="K208" s="8"/>
      <c r="L208" s="6">
        <v>12</v>
      </c>
      <c r="M208" s="6"/>
      <c r="N208" s="8"/>
      <c r="O208" s="14" t="s">
        <v>32</v>
      </c>
      <c r="P208" s="11">
        <v>16</v>
      </c>
      <c r="Q208" s="8" t="s">
        <v>43</v>
      </c>
      <c r="R208" s="8" t="s">
        <v>863</v>
      </c>
      <c r="S208" s="8" t="s">
        <v>1375</v>
      </c>
      <c r="T208" s="8" t="s">
        <v>1376</v>
      </c>
      <c r="U208" s="8">
        <v>1058.09</v>
      </c>
      <c r="V208" s="8">
        <v>0</v>
      </c>
      <c r="W208" s="8">
        <v>30</v>
      </c>
      <c r="X208" s="8">
        <v>0</v>
      </c>
      <c r="Y208" s="9">
        <f t="shared" si="42"/>
        <v>961.9</v>
      </c>
      <c r="Z208" s="12">
        <f t="shared" si="43"/>
        <v>32.06333</v>
      </c>
      <c r="AA208" s="9">
        <f t="shared" si="44"/>
        <v>50.1</v>
      </c>
      <c r="AB208" s="12">
        <f t="shared" si="45"/>
      </c>
      <c r="AC208" s="9">
        <f t="shared" si="46"/>
      </c>
      <c r="AD208" s="17">
        <f t="shared" si="47"/>
        <v>10720</v>
      </c>
      <c r="AE208" s="18"/>
    </row>
    <row r="209" spans="1:31" s="1" customFormat="1" ht="12.75" customHeight="1">
      <c r="A209" s="6" t="s">
        <v>1377</v>
      </c>
      <c r="B209" s="7"/>
      <c r="C209" s="7" t="s">
        <v>1378</v>
      </c>
      <c r="D209" s="6" t="s">
        <v>1379</v>
      </c>
      <c r="E209" s="6" t="s">
        <v>1380</v>
      </c>
      <c r="F209" s="6" t="s">
        <v>110</v>
      </c>
      <c r="G209" s="8" t="s">
        <v>1381</v>
      </c>
      <c r="H209" s="6">
        <v>81</v>
      </c>
      <c r="I209" s="9">
        <v>52317.9</v>
      </c>
      <c r="J209" s="10">
        <v>645.9</v>
      </c>
      <c r="K209" s="8"/>
      <c r="L209" s="6">
        <v>12</v>
      </c>
      <c r="M209" s="6"/>
      <c r="N209" s="8"/>
      <c r="O209" s="14" t="s">
        <v>35</v>
      </c>
      <c r="P209" s="11">
        <v>645.9</v>
      </c>
      <c r="Q209" s="8" t="s">
        <v>43</v>
      </c>
      <c r="R209" s="8" t="s">
        <v>74</v>
      </c>
      <c r="S209" s="8" t="s">
        <v>1382</v>
      </c>
      <c r="T209" s="8" t="s">
        <v>1383</v>
      </c>
      <c r="U209" s="8">
        <v>1420.98</v>
      </c>
      <c r="V209" s="8">
        <v>0</v>
      </c>
      <c r="W209" s="8">
        <v>1</v>
      </c>
      <c r="X209" s="8">
        <v>0</v>
      </c>
      <c r="Y209" s="9">
        <f t="shared" si="42"/>
        <v>1291.8</v>
      </c>
      <c r="Z209" s="12">
        <f t="shared" si="43"/>
        <v>1291.8</v>
      </c>
      <c r="AA209" s="9">
        <f t="shared" si="44"/>
        <v>50</v>
      </c>
      <c r="AB209" s="12">
        <f t="shared" si="45"/>
      </c>
      <c r="AC209" s="9">
        <f t="shared" si="46"/>
      </c>
      <c r="AD209" s="17">
        <f t="shared" si="47"/>
        <v>52317.9</v>
      </c>
      <c r="AE209" s="18"/>
    </row>
    <row r="210" spans="1:31" s="1" customFormat="1" ht="12.75" customHeight="1">
      <c r="A210" s="6" t="s">
        <v>1384</v>
      </c>
      <c r="B210" s="7"/>
      <c r="C210" s="7" t="s">
        <v>1385</v>
      </c>
      <c r="D210" s="6" t="s">
        <v>1386</v>
      </c>
      <c r="E210" s="6" t="s">
        <v>1387</v>
      </c>
      <c r="F210" s="6" t="s">
        <v>1210</v>
      </c>
      <c r="G210" s="8" t="s">
        <v>291</v>
      </c>
      <c r="H210" s="6">
        <v>700</v>
      </c>
      <c r="I210" s="9">
        <v>266</v>
      </c>
      <c r="J210" s="10">
        <v>0.38</v>
      </c>
      <c r="K210" s="8"/>
      <c r="L210" s="6">
        <v>12</v>
      </c>
      <c r="M210" s="6"/>
      <c r="N210" s="8"/>
      <c r="O210" s="14" t="s">
        <v>58</v>
      </c>
      <c r="P210" s="11">
        <v>0.27159</v>
      </c>
      <c r="Q210" s="8" t="s">
        <v>43</v>
      </c>
      <c r="R210" s="8" t="s">
        <v>136</v>
      </c>
      <c r="S210" s="8" t="s">
        <v>1388</v>
      </c>
      <c r="T210" s="8" t="s">
        <v>1389</v>
      </c>
      <c r="U210" s="8">
        <v>11.95</v>
      </c>
      <c r="V210" s="8">
        <v>0</v>
      </c>
      <c r="W210" s="8">
        <v>20</v>
      </c>
      <c r="X210" s="8">
        <v>0</v>
      </c>
      <c r="Y210" s="9">
        <f t="shared" si="42"/>
        <v>10.86</v>
      </c>
      <c r="Z210" s="12">
        <f t="shared" si="43"/>
        <v>0.543</v>
      </c>
      <c r="AA210" s="9">
        <f t="shared" si="44"/>
        <v>49.98</v>
      </c>
      <c r="AB210" s="12">
        <f t="shared" si="45"/>
      </c>
      <c r="AC210" s="9">
        <f t="shared" si="46"/>
      </c>
      <c r="AD210" s="17">
        <f t="shared" si="47"/>
        <v>190.113</v>
      </c>
      <c r="AE210" s="18"/>
    </row>
    <row r="211" spans="1:31" s="1" customFormat="1" ht="25.5" customHeight="1">
      <c r="A211" s="6" t="s">
        <v>1390</v>
      </c>
      <c r="B211" s="7"/>
      <c r="C211" s="7" t="s">
        <v>1391</v>
      </c>
      <c r="D211" s="6" t="s">
        <v>1392</v>
      </c>
      <c r="E211" s="6" t="s">
        <v>1393</v>
      </c>
      <c r="F211" s="6" t="s">
        <v>33</v>
      </c>
      <c r="G211" s="8" t="s">
        <v>291</v>
      </c>
      <c r="H211" s="6">
        <v>84800</v>
      </c>
      <c r="I211" s="9">
        <v>12239.18</v>
      </c>
      <c r="J211" s="10">
        <v>0.14433</v>
      </c>
      <c r="K211" s="8"/>
      <c r="L211" s="6">
        <v>12</v>
      </c>
      <c r="M211" s="6"/>
      <c r="N211" s="8"/>
      <c r="O211" s="14" t="s">
        <v>41</v>
      </c>
      <c r="P211" s="11">
        <v>0.03548</v>
      </c>
      <c r="Q211" s="8" t="s">
        <v>43</v>
      </c>
      <c r="R211" s="8" t="s">
        <v>42</v>
      </c>
      <c r="S211" s="8" t="s">
        <v>1394</v>
      </c>
      <c r="T211" s="8" t="s">
        <v>1395</v>
      </c>
      <c r="U211" s="8">
        <v>0</v>
      </c>
      <c r="V211" s="8">
        <v>4.33</v>
      </c>
      <c r="W211" s="8">
        <v>30</v>
      </c>
      <c r="X211" s="8">
        <v>0</v>
      </c>
      <c r="Y211" s="9">
        <f t="shared" si="42"/>
      </c>
      <c r="Z211" s="12">
        <f t="shared" si="43"/>
      </c>
      <c r="AA211" s="9">
        <f t="shared" si="44"/>
      </c>
      <c r="AB211" s="12">
        <f t="shared" si="45"/>
        <v>0.14433</v>
      </c>
      <c r="AC211" s="9">
        <f t="shared" si="46"/>
        <v>75.42</v>
      </c>
      <c r="AD211" s="17">
        <f t="shared" si="47"/>
        <v>3008.7039999999997</v>
      </c>
      <c r="AE211" s="18"/>
    </row>
    <row r="212" spans="1:31" s="1" customFormat="1" ht="12.75" customHeight="1">
      <c r="A212" s="6" t="s">
        <v>1396</v>
      </c>
      <c r="B212" s="7"/>
      <c r="C212" s="7" t="s">
        <v>1397</v>
      </c>
      <c r="D212" s="6" t="s">
        <v>1398</v>
      </c>
      <c r="E212" s="6" t="s">
        <v>1399</v>
      </c>
      <c r="F212" s="6" t="s">
        <v>1400</v>
      </c>
      <c r="G212" s="8" t="s">
        <v>208</v>
      </c>
      <c r="H212" s="6">
        <v>345</v>
      </c>
      <c r="I212" s="9">
        <v>793.5</v>
      </c>
      <c r="J212" s="10">
        <v>2.3</v>
      </c>
      <c r="K212" s="8"/>
      <c r="L212" s="6">
        <v>12</v>
      </c>
      <c r="M212" s="6"/>
      <c r="N212" s="8"/>
      <c r="O212" s="14" t="s">
        <v>35</v>
      </c>
      <c r="P212" s="11">
        <v>2.27</v>
      </c>
      <c r="Q212" s="8" t="s">
        <v>43</v>
      </c>
      <c r="R212" s="8" t="s">
        <v>203</v>
      </c>
      <c r="S212" s="8" t="s">
        <v>1401</v>
      </c>
      <c r="T212" s="8" t="s">
        <v>1402</v>
      </c>
      <c r="U212" s="8">
        <v>5</v>
      </c>
      <c r="V212" s="8">
        <v>0</v>
      </c>
      <c r="W212" s="8">
        <v>1</v>
      </c>
      <c r="X212" s="8">
        <v>0</v>
      </c>
      <c r="Y212" s="9">
        <f t="shared" si="42"/>
        <v>4.55</v>
      </c>
      <c r="Z212" s="12">
        <f t="shared" si="43"/>
        <v>4.55</v>
      </c>
      <c r="AA212" s="9">
        <f t="shared" si="44"/>
        <v>50.11</v>
      </c>
      <c r="AB212" s="12">
        <f t="shared" si="45"/>
      </c>
      <c r="AC212" s="9">
        <f t="shared" si="46"/>
      </c>
      <c r="AD212" s="17">
        <f t="shared" si="47"/>
        <v>783.15</v>
      </c>
      <c r="AE212" s="18"/>
    </row>
    <row r="213" spans="1:31" s="1" customFormat="1" ht="12.75" customHeight="1">
      <c r="A213" s="6" t="s">
        <v>1403</v>
      </c>
      <c r="B213" s="7"/>
      <c r="C213" s="7" t="s">
        <v>1404</v>
      </c>
      <c r="D213" s="6" t="s">
        <v>1405</v>
      </c>
      <c r="E213" s="6" t="s">
        <v>1406</v>
      </c>
      <c r="F213" s="6" t="s">
        <v>231</v>
      </c>
      <c r="G213" s="8" t="s">
        <v>1407</v>
      </c>
      <c r="H213" s="6">
        <v>314</v>
      </c>
      <c r="I213" s="9">
        <v>6336.52</v>
      </c>
      <c r="J213" s="10">
        <v>20.18</v>
      </c>
      <c r="K213" s="8"/>
      <c r="L213" s="6">
        <v>12</v>
      </c>
      <c r="M213" s="6"/>
      <c r="N213" s="8"/>
      <c r="O213" s="14" t="s">
        <v>35</v>
      </c>
      <c r="P213" s="11">
        <v>20.1756</v>
      </c>
      <c r="Q213" s="8" t="s">
        <v>43</v>
      </c>
      <c r="R213" s="8" t="s">
        <v>326</v>
      </c>
      <c r="S213" s="8" t="s">
        <v>1408</v>
      </c>
      <c r="T213" s="8" t="s">
        <v>1409</v>
      </c>
      <c r="U213" s="8">
        <v>0</v>
      </c>
      <c r="V213" s="8">
        <v>23.84</v>
      </c>
      <c r="W213" s="8">
        <v>1</v>
      </c>
      <c r="X213" s="8">
        <v>0</v>
      </c>
      <c r="Y213" s="9">
        <f t="shared" si="42"/>
      </c>
      <c r="Z213" s="12">
        <f t="shared" si="43"/>
      </c>
      <c r="AA213" s="9">
        <f t="shared" si="44"/>
      </c>
      <c r="AB213" s="12">
        <f t="shared" si="45"/>
        <v>23.84</v>
      </c>
      <c r="AC213" s="9">
        <f t="shared" si="46"/>
        <v>15.370000000000005</v>
      </c>
      <c r="AD213" s="17">
        <f t="shared" si="47"/>
        <v>6335.1384</v>
      </c>
      <c r="AE213" s="18"/>
    </row>
    <row r="214" spans="1:31" s="1" customFormat="1" ht="12.75" customHeight="1">
      <c r="A214" s="6" t="s">
        <v>1410</v>
      </c>
      <c r="B214" s="7"/>
      <c r="C214" s="7" t="s">
        <v>1411</v>
      </c>
      <c r="D214" s="6" t="s">
        <v>1412</v>
      </c>
      <c r="E214" s="6" t="s">
        <v>1413</v>
      </c>
      <c r="F214" s="6" t="s">
        <v>1305</v>
      </c>
      <c r="G214" s="8" t="s">
        <v>1414</v>
      </c>
      <c r="H214" s="6">
        <v>5050</v>
      </c>
      <c r="I214" s="9">
        <v>6495.31</v>
      </c>
      <c r="J214" s="10">
        <v>1.2862</v>
      </c>
      <c r="K214" s="8"/>
      <c r="L214" s="6">
        <v>12</v>
      </c>
      <c r="M214" s="6"/>
      <c r="N214" s="8"/>
      <c r="O214" s="14" t="s">
        <v>35</v>
      </c>
      <c r="P214" s="11">
        <v>1.2861</v>
      </c>
      <c r="Q214" s="8" t="s">
        <v>43</v>
      </c>
      <c r="R214" s="8" t="s">
        <v>326</v>
      </c>
      <c r="S214" s="8" t="s">
        <v>1415</v>
      </c>
      <c r="T214" s="8" t="s">
        <v>1416</v>
      </c>
      <c r="U214" s="8">
        <v>0</v>
      </c>
      <c r="V214" s="8">
        <v>64.31</v>
      </c>
      <c r="W214" s="8">
        <v>50</v>
      </c>
      <c r="X214" s="8">
        <v>0</v>
      </c>
      <c r="Y214" s="9">
        <f t="shared" si="42"/>
      </c>
      <c r="Z214" s="12">
        <f t="shared" si="43"/>
      </c>
      <c r="AA214" s="9">
        <f t="shared" si="44"/>
      </c>
      <c r="AB214" s="12">
        <f t="shared" si="45"/>
        <v>1.2862</v>
      </c>
      <c r="AC214" s="9">
        <f t="shared" si="46"/>
        <v>0.010000000000005116</v>
      </c>
      <c r="AD214" s="17">
        <f t="shared" si="47"/>
        <v>6494.805</v>
      </c>
      <c r="AE214" s="18"/>
    </row>
    <row r="215" spans="1:31" s="1" customFormat="1" ht="12.75" customHeight="1">
      <c r="A215" s="6" t="s">
        <v>1417</v>
      </c>
      <c r="B215" s="7"/>
      <c r="C215" s="7" t="s">
        <v>1418</v>
      </c>
      <c r="D215" s="6" t="s">
        <v>1412</v>
      </c>
      <c r="E215" s="6" t="s">
        <v>1413</v>
      </c>
      <c r="F215" s="6" t="s">
        <v>1305</v>
      </c>
      <c r="G215" s="8" t="s">
        <v>627</v>
      </c>
      <c r="H215" s="6">
        <v>41580</v>
      </c>
      <c r="I215" s="9">
        <v>4394.25</v>
      </c>
      <c r="J215" s="10">
        <v>0.105681818181818</v>
      </c>
      <c r="K215" s="8"/>
      <c r="L215" s="6">
        <v>12</v>
      </c>
      <c r="M215" s="6"/>
      <c r="N215" s="8"/>
      <c r="O215" s="14" t="s">
        <v>35</v>
      </c>
      <c r="P215" s="11">
        <v>0.10568</v>
      </c>
      <c r="Q215" s="8" t="s">
        <v>43</v>
      </c>
      <c r="R215" s="8" t="s">
        <v>326</v>
      </c>
      <c r="S215" s="8" t="s">
        <v>1419</v>
      </c>
      <c r="T215" s="8" t="s">
        <v>1420</v>
      </c>
      <c r="U215" s="8">
        <v>4.65</v>
      </c>
      <c r="V215" s="8">
        <v>0</v>
      </c>
      <c r="W215" s="8">
        <v>20</v>
      </c>
      <c r="X215" s="8">
        <v>0</v>
      </c>
      <c r="Y215" s="9">
        <f t="shared" si="42"/>
        <v>4.23</v>
      </c>
      <c r="Z215" s="12">
        <f t="shared" si="43"/>
        <v>0.2115</v>
      </c>
      <c r="AA215" s="9">
        <f t="shared" si="44"/>
        <v>50.03</v>
      </c>
      <c r="AB215" s="12">
        <f t="shared" si="45"/>
      </c>
      <c r="AC215" s="9">
        <f t="shared" si="46"/>
      </c>
      <c r="AD215" s="17">
        <f t="shared" si="47"/>
        <v>4394.1744</v>
      </c>
      <c r="AE215" s="18"/>
    </row>
    <row r="216" spans="1:31" s="1" customFormat="1" ht="12.75" customHeight="1">
      <c r="A216" s="6" t="s">
        <v>1421</v>
      </c>
      <c r="B216" s="7"/>
      <c r="C216" s="7" t="s">
        <v>1422</v>
      </c>
      <c r="D216" s="6" t="s">
        <v>1423</v>
      </c>
      <c r="E216" s="6" t="s">
        <v>1424</v>
      </c>
      <c r="F216" s="6" t="s">
        <v>1425</v>
      </c>
      <c r="G216" s="8" t="s">
        <v>1426</v>
      </c>
      <c r="H216" s="6">
        <v>1000</v>
      </c>
      <c r="I216" s="9">
        <v>635600</v>
      </c>
      <c r="J216" s="10">
        <v>635.6</v>
      </c>
      <c r="K216" s="8"/>
      <c r="L216" s="6">
        <v>12</v>
      </c>
      <c r="M216" s="6"/>
      <c r="N216" s="8"/>
      <c r="O216" s="14" t="s">
        <v>58</v>
      </c>
      <c r="P216" s="11">
        <v>595.89</v>
      </c>
      <c r="Q216" s="8" t="s">
        <v>43</v>
      </c>
      <c r="R216" s="8" t="s">
        <v>136</v>
      </c>
      <c r="S216" s="8" t="s">
        <v>1427</v>
      </c>
      <c r="T216" s="8" t="s">
        <v>1428</v>
      </c>
      <c r="U216" s="8">
        <v>0</v>
      </c>
      <c r="V216" s="8">
        <v>617.5</v>
      </c>
      <c r="W216" s="8">
        <v>1</v>
      </c>
      <c r="X216" s="8">
        <v>0</v>
      </c>
      <c r="Y216" s="9">
        <f t="shared" si="42"/>
      </c>
      <c r="Z216" s="12">
        <f t="shared" si="43"/>
      </c>
      <c r="AA216" s="9">
        <f t="shared" si="44"/>
      </c>
      <c r="AB216" s="12">
        <f t="shared" si="45"/>
        <v>617.5</v>
      </c>
      <c r="AC216" s="9">
        <f t="shared" si="46"/>
        <v>3.5</v>
      </c>
      <c r="AD216" s="17">
        <f t="shared" si="47"/>
        <v>595890</v>
      </c>
      <c r="AE216" s="18"/>
    </row>
    <row r="217" spans="1:31" s="1" customFormat="1" ht="25.5" customHeight="1">
      <c r="A217" s="6" t="s">
        <v>1429</v>
      </c>
      <c r="B217" s="7"/>
      <c r="C217" s="7" t="s">
        <v>1430</v>
      </c>
      <c r="D217" s="6" t="s">
        <v>1431</v>
      </c>
      <c r="E217" s="6" t="s">
        <v>1432</v>
      </c>
      <c r="F217" s="6" t="s">
        <v>33</v>
      </c>
      <c r="G217" s="8" t="s">
        <v>40</v>
      </c>
      <c r="H217" s="6">
        <v>848600</v>
      </c>
      <c r="I217" s="9">
        <v>95563.9318181818</v>
      </c>
      <c r="J217" s="10">
        <v>0.112613636363636</v>
      </c>
      <c r="K217" s="8"/>
      <c r="L217" s="6">
        <v>12</v>
      </c>
      <c r="M217" s="6"/>
      <c r="N217" s="8"/>
      <c r="O217" s="14" t="s">
        <v>32</v>
      </c>
      <c r="P217" s="11">
        <v>0.04295</v>
      </c>
      <c r="Q217" s="8" t="s">
        <v>43</v>
      </c>
      <c r="R217" s="8" t="s">
        <v>1081</v>
      </c>
      <c r="S217" s="8" t="s">
        <v>1433</v>
      </c>
      <c r="T217" s="8" t="s">
        <v>1434</v>
      </c>
      <c r="U217" s="8">
        <v>3.78</v>
      </c>
      <c r="V217" s="8">
        <v>0</v>
      </c>
      <c r="W217" s="8">
        <v>40</v>
      </c>
      <c r="X217" s="8">
        <v>0</v>
      </c>
      <c r="Y217" s="9">
        <f t="shared" si="42"/>
        <v>3.44</v>
      </c>
      <c r="Z217" s="12">
        <f t="shared" si="43"/>
        <v>0.086</v>
      </c>
      <c r="AA217" s="9">
        <f t="shared" si="44"/>
        <v>50.06</v>
      </c>
      <c r="AB217" s="12">
        <f t="shared" si="45"/>
      </c>
      <c r="AC217" s="9">
        <f t="shared" si="46"/>
      </c>
      <c r="AD217" s="17">
        <f t="shared" si="47"/>
        <v>36447.37</v>
      </c>
      <c r="AE217" s="18"/>
    </row>
    <row r="218" spans="1:31" s="1" customFormat="1" ht="12.75" customHeight="1">
      <c r="A218" s="6" t="s">
        <v>1435</v>
      </c>
      <c r="B218" s="7"/>
      <c r="C218" s="7" t="s">
        <v>1436</v>
      </c>
      <c r="D218" s="6" t="s">
        <v>1437</v>
      </c>
      <c r="E218" s="6" t="s">
        <v>1438</v>
      </c>
      <c r="F218" s="6" t="s">
        <v>1439</v>
      </c>
      <c r="G218" s="8" t="s">
        <v>933</v>
      </c>
      <c r="H218" s="6">
        <v>360970</v>
      </c>
      <c r="I218" s="9">
        <v>146028.772727273</v>
      </c>
      <c r="J218" s="10">
        <v>0.404545454545454</v>
      </c>
      <c r="K218" s="8"/>
      <c r="L218" s="6">
        <v>12</v>
      </c>
      <c r="M218" s="6"/>
      <c r="N218" s="8"/>
      <c r="O218" s="14" t="s">
        <v>35</v>
      </c>
      <c r="P218" s="11">
        <v>0.4045</v>
      </c>
      <c r="Q218" s="8" t="s">
        <v>43</v>
      </c>
      <c r="R218" s="8" t="s">
        <v>326</v>
      </c>
      <c r="S218" s="8" t="s">
        <v>1440</v>
      </c>
      <c r="T218" s="8" t="s">
        <v>1441</v>
      </c>
      <c r="U218" s="8">
        <v>8.9</v>
      </c>
      <c r="V218" s="8">
        <v>0</v>
      </c>
      <c r="W218" s="8">
        <v>10</v>
      </c>
      <c r="X218" s="8">
        <v>0</v>
      </c>
      <c r="Y218" s="9">
        <f t="shared" si="42"/>
        <v>8.09</v>
      </c>
      <c r="Z218" s="12">
        <f t="shared" si="43"/>
        <v>0.809</v>
      </c>
      <c r="AA218" s="9">
        <f t="shared" si="44"/>
        <v>50</v>
      </c>
      <c r="AB218" s="12">
        <f t="shared" si="45"/>
      </c>
      <c r="AC218" s="9">
        <f t="shared" si="46"/>
      </c>
      <c r="AD218" s="17">
        <f t="shared" si="47"/>
        <v>146012.36500000002</v>
      </c>
      <c r="AE218" s="18"/>
    </row>
    <row r="219" spans="1:31" s="1" customFormat="1" ht="25.5" customHeight="1">
      <c r="A219" s="6" t="s">
        <v>1442</v>
      </c>
      <c r="B219" s="7"/>
      <c r="C219" s="7" t="s">
        <v>1443</v>
      </c>
      <c r="D219" s="6" t="s">
        <v>1444</v>
      </c>
      <c r="E219" s="6" t="s">
        <v>1438</v>
      </c>
      <c r="F219" s="6" t="s">
        <v>1445</v>
      </c>
      <c r="G219" s="8" t="s">
        <v>1446</v>
      </c>
      <c r="H219" s="6">
        <v>5695</v>
      </c>
      <c r="I219" s="9">
        <v>14237.5</v>
      </c>
      <c r="J219" s="10">
        <v>2.5</v>
      </c>
      <c r="K219" s="8"/>
      <c r="L219" s="6">
        <v>12</v>
      </c>
      <c r="M219" s="6"/>
      <c r="N219" s="8"/>
      <c r="O219" s="14" t="s">
        <v>32</v>
      </c>
      <c r="P219" s="11">
        <v>0.6738</v>
      </c>
      <c r="Q219" s="8" t="s">
        <v>43</v>
      </c>
      <c r="R219" s="8" t="s">
        <v>47</v>
      </c>
      <c r="S219" s="8" t="s">
        <v>1447</v>
      </c>
      <c r="T219" s="8" t="s">
        <v>1448</v>
      </c>
      <c r="U219" s="8">
        <v>10.9</v>
      </c>
      <c r="V219" s="8">
        <v>0</v>
      </c>
      <c r="W219" s="8">
        <v>5</v>
      </c>
      <c r="X219" s="8">
        <v>0</v>
      </c>
      <c r="Y219" s="9">
        <f t="shared" si="42"/>
        <v>9.91</v>
      </c>
      <c r="Z219" s="12">
        <f t="shared" si="43"/>
        <v>1.982</v>
      </c>
      <c r="AA219" s="9">
        <f t="shared" si="44"/>
        <v>66</v>
      </c>
      <c r="AB219" s="12">
        <f t="shared" si="45"/>
      </c>
      <c r="AC219" s="9">
        <f t="shared" si="46"/>
      </c>
      <c r="AD219" s="17">
        <f t="shared" si="47"/>
        <v>3837.2909999999997</v>
      </c>
      <c r="AE219" s="18"/>
    </row>
    <row r="220" spans="1:31" s="1" customFormat="1" ht="12.75" customHeight="1">
      <c r="A220" s="6" t="s">
        <v>1449</v>
      </c>
      <c r="B220" s="7"/>
      <c r="C220" s="7" t="s">
        <v>1450</v>
      </c>
      <c r="D220" s="6" t="s">
        <v>1444</v>
      </c>
      <c r="E220" s="6" t="s">
        <v>1438</v>
      </c>
      <c r="F220" s="6" t="s">
        <v>1445</v>
      </c>
      <c r="G220" s="8" t="s">
        <v>1451</v>
      </c>
      <c r="H220" s="6">
        <v>6410</v>
      </c>
      <c r="I220" s="9">
        <v>6701.36363636364</v>
      </c>
      <c r="J220" s="10">
        <v>1.04545454545455</v>
      </c>
      <c r="K220" s="8"/>
      <c r="L220" s="6">
        <v>12</v>
      </c>
      <c r="M220" s="6"/>
      <c r="N220" s="8"/>
      <c r="O220" s="14" t="s">
        <v>35</v>
      </c>
      <c r="P220" s="11">
        <v>1.04545</v>
      </c>
      <c r="Q220" s="8" t="s">
        <v>43</v>
      </c>
      <c r="R220" s="8" t="s">
        <v>326</v>
      </c>
      <c r="S220" s="8" t="s">
        <v>1452</v>
      </c>
      <c r="T220" s="8" t="s">
        <v>1453</v>
      </c>
      <c r="U220" s="8">
        <v>11.5</v>
      </c>
      <c r="V220" s="8">
        <v>0</v>
      </c>
      <c r="W220" s="8">
        <v>5</v>
      </c>
      <c r="X220" s="8">
        <v>0</v>
      </c>
      <c r="Y220" s="9">
        <f t="shared" si="42"/>
        <v>10.45</v>
      </c>
      <c r="Z220" s="12">
        <f t="shared" si="43"/>
        <v>2.09</v>
      </c>
      <c r="AA220" s="9">
        <f t="shared" si="44"/>
        <v>49.98</v>
      </c>
      <c r="AB220" s="12">
        <f t="shared" si="45"/>
      </c>
      <c r="AC220" s="9">
        <f t="shared" si="46"/>
      </c>
      <c r="AD220" s="17">
        <f t="shared" si="47"/>
        <v>6701.3345</v>
      </c>
      <c r="AE220" s="18"/>
    </row>
    <row r="221" spans="1:31" s="1" customFormat="1" ht="12.75" customHeight="1">
      <c r="A221" s="6" t="s">
        <v>1454</v>
      </c>
      <c r="B221" s="7"/>
      <c r="C221" s="7" t="s">
        <v>1455</v>
      </c>
      <c r="D221" s="6" t="s">
        <v>1456</v>
      </c>
      <c r="E221" s="6" t="s">
        <v>1457</v>
      </c>
      <c r="F221" s="6" t="s">
        <v>1458</v>
      </c>
      <c r="G221" s="8" t="s">
        <v>1459</v>
      </c>
      <c r="H221" s="6">
        <v>3322</v>
      </c>
      <c r="I221" s="9">
        <v>9766.68</v>
      </c>
      <c r="J221" s="10">
        <v>2.94</v>
      </c>
      <c r="K221" s="8"/>
      <c r="L221" s="6">
        <v>12</v>
      </c>
      <c r="M221" s="6"/>
      <c r="N221" s="8"/>
      <c r="O221" s="14" t="s">
        <v>32</v>
      </c>
      <c r="P221" s="11">
        <v>2.653</v>
      </c>
      <c r="Q221" s="8" t="s">
        <v>43</v>
      </c>
      <c r="R221" s="8" t="s">
        <v>99</v>
      </c>
      <c r="S221" s="8" t="s">
        <v>1460</v>
      </c>
      <c r="T221" s="8" t="s">
        <v>1461</v>
      </c>
      <c r="U221" s="8">
        <v>0</v>
      </c>
      <c r="V221" s="8">
        <v>26.53</v>
      </c>
      <c r="W221" s="8">
        <v>10</v>
      </c>
      <c r="X221" s="8">
        <v>0</v>
      </c>
      <c r="Y221" s="9">
        <f t="shared" si="42"/>
      </c>
      <c r="Z221" s="12">
        <f t="shared" si="43"/>
      </c>
      <c r="AA221" s="9">
        <f t="shared" si="44"/>
      </c>
      <c r="AB221" s="12">
        <f t="shared" si="45"/>
        <v>2.653</v>
      </c>
      <c r="AC221" s="9">
        <f t="shared" si="46"/>
        <v>0</v>
      </c>
      <c r="AD221" s="17">
        <f t="shared" si="47"/>
        <v>8813.266</v>
      </c>
      <c r="AE221" s="18"/>
    </row>
    <row r="222" spans="1:31" s="1" customFormat="1" ht="25.5" customHeight="1">
      <c r="A222" s="6" t="s">
        <v>1465</v>
      </c>
      <c r="B222" s="7"/>
      <c r="C222" s="7" t="s">
        <v>1466</v>
      </c>
      <c r="D222" s="6" t="s">
        <v>1462</v>
      </c>
      <c r="E222" s="6" t="s">
        <v>1463</v>
      </c>
      <c r="F222" s="6" t="s">
        <v>1184</v>
      </c>
      <c r="G222" s="8" t="s">
        <v>181</v>
      </c>
      <c r="H222" s="6">
        <v>2043</v>
      </c>
      <c r="I222" s="9">
        <v>1634.4</v>
      </c>
      <c r="J222" s="10">
        <v>0.8</v>
      </c>
      <c r="K222" s="8"/>
      <c r="L222" s="6">
        <v>12</v>
      </c>
      <c r="M222" s="6"/>
      <c r="N222" s="8"/>
      <c r="O222" s="14" t="s">
        <v>41</v>
      </c>
      <c r="P222" s="11">
        <v>0.75455</v>
      </c>
      <c r="Q222" s="8" t="s">
        <v>43</v>
      </c>
      <c r="R222" s="8" t="s">
        <v>51</v>
      </c>
      <c r="S222" s="8" t="s">
        <v>1467</v>
      </c>
      <c r="T222" s="8" t="s">
        <v>1468</v>
      </c>
      <c r="U222" s="8">
        <v>4.98</v>
      </c>
      <c r="V222" s="8">
        <v>0</v>
      </c>
      <c r="W222" s="8">
        <v>3</v>
      </c>
      <c r="X222" s="8">
        <v>0</v>
      </c>
      <c r="Y222" s="9">
        <f t="shared" si="42"/>
        <v>4.53</v>
      </c>
      <c r="Z222" s="12">
        <f t="shared" si="43"/>
        <v>1.51</v>
      </c>
      <c r="AA222" s="9">
        <f t="shared" si="44"/>
        <v>50.03</v>
      </c>
      <c r="AB222" s="12">
        <f t="shared" si="45"/>
      </c>
      <c r="AC222" s="9">
        <f t="shared" si="46"/>
      </c>
      <c r="AD222" s="17">
        <f t="shared" si="47"/>
        <v>1541.54565</v>
      </c>
      <c r="AE222" s="18"/>
    </row>
    <row r="223" spans="1:31" s="1" customFormat="1" ht="25.5" customHeight="1">
      <c r="A223" s="6" t="s">
        <v>1469</v>
      </c>
      <c r="B223" s="7"/>
      <c r="C223" s="7" t="s">
        <v>1470</v>
      </c>
      <c r="D223" s="6" t="s">
        <v>1471</v>
      </c>
      <c r="E223" s="6" t="s">
        <v>1472</v>
      </c>
      <c r="F223" s="6" t="s">
        <v>521</v>
      </c>
      <c r="G223" s="8" t="s">
        <v>1473</v>
      </c>
      <c r="H223" s="6">
        <v>28610</v>
      </c>
      <c r="I223" s="9">
        <v>167758.636363636</v>
      </c>
      <c r="J223" s="10">
        <v>5.86363636363636</v>
      </c>
      <c r="K223" s="8"/>
      <c r="L223" s="6">
        <v>12</v>
      </c>
      <c r="M223" s="6"/>
      <c r="N223" s="8"/>
      <c r="O223" s="14" t="s">
        <v>32</v>
      </c>
      <c r="P223" s="11">
        <v>5.86</v>
      </c>
      <c r="Q223" s="8" t="s">
        <v>43</v>
      </c>
      <c r="R223" s="8" t="s">
        <v>740</v>
      </c>
      <c r="S223" s="8" t="s">
        <v>1474</v>
      </c>
      <c r="T223" s="8" t="s">
        <v>1475</v>
      </c>
      <c r="U223" s="8">
        <v>12.9</v>
      </c>
      <c r="V223" s="8">
        <v>0</v>
      </c>
      <c r="W223" s="8">
        <v>1</v>
      </c>
      <c r="X223" s="8">
        <v>0</v>
      </c>
      <c r="Y223" s="9">
        <f t="shared" si="42"/>
        <v>11.73</v>
      </c>
      <c r="Z223" s="12">
        <f t="shared" si="43"/>
        <v>11.73</v>
      </c>
      <c r="AA223" s="9">
        <f t="shared" si="44"/>
        <v>50.04</v>
      </c>
      <c r="AB223" s="12">
        <f t="shared" si="45"/>
      </c>
      <c r="AC223" s="9">
        <f t="shared" si="46"/>
      </c>
      <c r="AD223" s="17">
        <f t="shared" si="47"/>
        <v>167654.6</v>
      </c>
      <c r="AE223" s="18"/>
    </row>
    <row r="224" spans="1:31" s="1" customFormat="1" ht="25.5" customHeight="1">
      <c r="A224" s="6" t="s">
        <v>1476</v>
      </c>
      <c r="B224" s="7"/>
      <c r="C224" s="7" t="s">
        <v>1477</v>
      </c>
      <c r="D224" s="6" t="s">
        <v>1471</v>
      </c>
      <c r="E224" s="6" t="s">
        <v>1472</v>
      </c>
      <c r="F224" s="6" t="s">
        <v>72</v>
      </c>
      <c r="G224" s="8" t="s">
        <v>1478</v>
      </c>
      <c r="H224" s="6">
        <v>49058</v>
      </c>
      <c r="I224" s="9">
        <v>58758.1045454545</v>
      </c>
      <c r="J224" s="10">
        <v>1.19772727272727</v>
      </c>
      <c r="K224" s="8"/>
      <c r="L224" s="6">
        <v>12</v>
      </c>
      <c r="M224" s="6"/>
      <c r="N224" s="8"/>
      <c r="O224" s="14" t="s">
        <v>32</v>
      </c>
      <c r="P224" s="11">
        <v>1.0785</v>
      </c>
      <c r="Q224" s="8" t="s">
        <v>43</v>
      </c>
      <c r="R224" s="8" t="s">
        <v>740</v>
      </c>
      <c r="S224" s="8" t="s">
        <v>1479</v>
      </c>
      <c r="T224" s="8" t="s">
        <v>1480</v>
      </c>
      <c r="U224" s="8">
        <v>15.81</v>
      </c>
      <c r="V224" s="8">
        <v>0</v>
      </c>
      <c r="W224" s="8">
        <v>6</v>
      </c>
      <c r="X224" s="8">
        <v>0</v>
      </c>
      <c r="Y224" s="9">
        <f t="shared" si="42"/>
        <v>14.37</v>
      </c>
      <c r="Z224" s="12">
        <f t="shared" si="43"/>
        <v>2.395</v>
      </c>
      <c r="AA224" s="9">
        <f t="shared" si="44"/>
        <v>54.97</v>
      </c>
      <c r="AB224" s="12">
        <f t="shared" si="45"/>
      </c>
      <c r="AC224" s="9">
        <f t="shared" si="46"/>
      </c>
      <c r="AD224" s="17">
        <f t="shared" si="47"/>
        <v>52909.053</v>
      </c>
      <c r="AE224" s="18"/>
    </row>
    <row r="225" spans="1:31" s="1" customFormat="1" ht="12.75" customHeight="1">
      <c r="A225" s="6" t="s">
        <v>1481</v>
      </c>
      <c r="B225" s="7"/>
      <c r="C225" s="7" t="s">
        <v>1482</v>
      </c>
      <c r="D225" s="6" t="s">
        <v>1483</v>
      </c>
      <c r="E225" s="6" t="s">
        <v>1484</v>
      </c>
      <c r="F225" s="6" t="s">
        <v>775</v>
      </c>
      <c r="G225" s="8" t="s">
        <v>378</v>
      </c>
      <c r="H225" s="6">
        <v>21035</v>
      </c>
      <c r="I225" s="9">
        <v>41878.7727272727</v>
      </c>
      <c r="J225" s="10">
        <v>1.99090909090909</v>
      </c>
      <c r="K225" s="8"/>
      <c r="L225" s="6">
        <v>12</v>
      </c>
      <c r="M225" s="6"/>
      <c r="N225" s="8"/>
      <c r="O225" s="14" t="s">
        <v>35</v>
      </c>
      <c r="P225" s="11">
        <v>1.9909</v>
      </c>
      <c r="Q225" s="8" t="s">
        <v>43</v>
      </c>
      <c r="R225" s="8" t="s">
        <v>326</v>
      </c>
      <c r="S225" s="8" t="s">
        <v>1485</v>
      </c>
      <c r="T225" s="8" t="s">
        <v>1486</v>
      </c>
      <c r="U225" s="8">
        <v>4.38</v>
      </c>
      <c r="V225" s="8">
        <v>0</v>
      </c>
      <c r="W225" s="8">
        <v>1</v>
      </c>
      <c r="X225" s="8">
        <v>0</v>
      </c>
      <c r="Y225" s="9">
        <f t="shared" si="42"/>
        <v>3.98</v>
      </c>
      <c r="Z225" s="12">
        <f t="shared" si="43"/>
        <v>3.98</v>
      </c>
      <c r="AA225" s="9">
        <f t="shared" si="44"/>
        <v>49.98</v>
      </c>
      <c r="AB225" s="12">
        <f t="shared" si="45"/>
      </c>
      <c r="AC225" s="9">
        <f t="shared" si="46"/>
      </c>
      <c r="AD225" s="17">
        <f t="shared" si="47"/>
        <v>41878.5815</v>
      </c>
      <c r="AE225" s="18"/>
    </row>
    <row r="226" spans="1:31" s="1" customFormat="1" ht="25.5" customHeight="1">
      <c r="A226" s="6" t="s">
        <v>1487</v>
      </c>
      <c r="B226" s="7"/>
      <c r="C226" s="7" t="s">
        <v>1488</v>
      </c>
      <c r="D226" s="6" t="s">
        <v>1489</v>
      </c>
      <c r="E226" s="6" t="s">
        <v>1490</v>
      </c>
      <c r="F226" s="6" t="s">
        <v>33</v>
      </c>
      <c r="G226" s="8" t="s">
        <v>395</v>
      </c>
      <c r="H226" s="6">
        <v>666320</v>
      </c>
      <c r="I226" s="9">
        <v>8335330.04</v>
      </c>
      <c r="J226" s="10">
        <v>12.5095</v>
      </c>
      <c r="K226" s="8"/>
      <c r="L226" s="6">
        <v>12</v>
      </c>
      <c r="M226" s="6"/>
      <c r="N226" s="8"/>
      <c r="O226" s="14" t="s">
        <v>32</v>
      </c>
      <c r="P226" s="11">
        <v>7.89789</v>
      </c>
      <c r="Q226" s="8" t="s">
        <v>43</v>
      </c>
      <c r="R226" s="8" t="s">
        <v>136</v>
      </c>
      <c r="S226" s="8" t="s">
        <v>1491</v>
      </c>
      <c r="T226" s="8" t="s">
        <v>1492</v>
      </c>
      <c r="U226" s="8">
        <v>0</v>
      </c>
      <c r="V226" s="8">
        <v>545.56</v>
      </c>
      <c r="W226" s="8">
        <v>60</v>
      </c>
      <c r="X226" s="8">
        <v>0</v>
      </c>
      <c r="Y226" s="9">
        <f t="shared" si="42"/>
      </c>
      <c r="Z226" s="12">
        <f t="shared" si="43"/>
      </c>
      <c r="AA226" s="9">
        <f t="shared" si="44"/>
      </c>
      <c r="AB226" s="12">
        <f t="shared" si="45"/>
        <v>9.09267</v>
      </c>
      <c r="AC226" s="9">
        <f t="shared" si="46"/>
        <v>13.14</v>
      </c>
      <c r="AD226" s="17">
        <f t="shared" si="47"/>
        <v>5262522.0648</v>
      </c>
      <c r="AE226" s="18"/>
    </row>
    <row r="227" spans="1:31" s="1" customFormat="1" ht="12.75" customHeight="1">
      <c r="A227" s="6" t="s">
        <v>1493</v>
      </c>
      <c r="B227" s="7"/>
      <c r="C227" s="7" t="s">
        <v>1494</v>
      </c>
      <c r="D227" s="6" t="s">
        <v>1495</v>
      </c>
      <c r="E227" s="6" t="s">
        <v>1496</v>
      </c>
      <c r="F227" s="6" t="s">
        <v>1497</v>
      </c>
      <c r="G227" s="8" t="s">
        <v>290</v>
      </c>
      <c r="H227" s="6">
        <v>302</v>
      </c>
      <c r="I227" s="9">
        <v>35910.82</v>
      </c>
      <c r="J227" s="10">
        <v>118.91</v>
      </c>
      <c r="K227" s="8"/>
      <c r="L227" s="6">
        <v>12</v>
      </c>
      <c r="M227" s="6"/>
      <c r="N227" s="8"/>
      <c r="O227" s="14" t="s">
        <v>35</v>
      </c>
      <c r="P227" s="11">
        <v>118.909</v>
      </c>
      <c r="Q227" s="8" t="s">
        <v>43</v>
      </c>
      <c r="R227" s="8" t="s">
        <v>74</v>
      </c>
      <c r="S227" s="8" t="s">
        <v>1498</v>
      </c>
      <c r="T227" s="8" t="s">
        <v>1499</v>
      </c>
      <c r="U227" s="8">
        <v>261.6</v>
      </c>
      <c r="V227" s="8">
        <v>0</v>
      </c>
      <c r="W227" s="8">
        <v>1</v>
      </c>
      <c r="X227" s="8">
        <v>0</v>
      </c>
      <c r="Y227" s="9">
        <f t="shared" si="42"/>
        <v>237.82</v>
      </c>
      <c r="Z227" s="12">
        <f t="shared" si="43"/>
        <v>237.82</v>
      </c>
      <c r="AA227" s="9">
        <f t="shared" si="44"/>
        <v>50</v>
      </c>
      <c r="AB227" s="12">
        <f t="shared" si="45"/>
      </c>
      <c r="AC227" s="9">
        <f t="shared" si="46"/>
      </c>
      <c r="AD227" s="17">
        <f t="shared" si="47"/>
        <v>35910.518000000004</v>
      </c>
      <c r="AE227" s="18"/>
    </row>
    <row r="228" spans="1:31" s="1" customFormat="1" ht="12.75" customHeight="1">
      <c r="A228" s="6" t="s">
        <v>1500</v>
      </c>
      <c r="B228" s="7"/>
      <c r="C228" s="7" t="s">
        <v>1501</v>
      </c>
      <c r="D228" s="6" t="s">
        <v>1502</v>
      </c>
      <c r="E228" s="6" t="s">
        <v>1503</v>
      </c>
      <c r="F228" s="6" t="s">
        <v>1504</v>
      </c>
      <c r="G228" s="8" t="s">
        <v>461</v>
      </c>
      <c r="H228" s="6">
        <v>45280</v>
      </c>
      <c r="I228" s="9">
        <v>28093.98</v>
      </c>
      <c r="J228" s="10">
        <v>0.62045</v>
      </c>
      <c r="K228" s="8"/>
      <c r="L228" s="6">
        <v>12</v>
      </c>
      <c r="M228" s="6"/>
      <c r="N228" s="8"/>
      <c r="O228" s="14" t="s">
        <v>41</v>
      </c>
      <c r="P228" s="11">
        <v>0.33058</v>
      </c>
      <c r="Q228" s="8" t="s">
        <v>43</v>
      </c>
      <c r="R228" s="8" t="s">
        <v>117</v>
      </c>
      <c r="S228" s="8" t="s">
        <v>1505</v>
      </c>
      <c r="T228" s="8" t="s">
        <v>1506</v>
      </c>
      <c r="U228" s="8">
        <v>20.78</v>
      </c>
      <c r="V228" s="8">
        <v>0</v>
      </c>
      <c r="W228" s="8">
        <v>20</v>
      </c>
      <c r="X228" s="8">
        <v>0</v>
      </c>
      <c r="Y228" s="9">
        <f t="shared" si="42"/>
        <v>18.89</v>
      </c>
      <c r="Z228" s="12">
        <f t="shared" si="43"/>
        <v>0.9445</v>
      </c>
      <c r="AA228" s="9">
        <f t="shared" si="44"/>
        <v>65</v>
      </c>
      <c r="AB228" s="12">
        <f t="shared" si="45"/>
      </c>
      <c r="AC228" s="9">
        <f t="shared" si="46"/>
      </c>
      <c r="AD228" s="17">
        <f t="shared" si="47"/>
        <v>14968.6624</v>
      </c>
      <c r="AE228" s="18"/>
    </row>
    <row r="229" spans="1:31" s="1" customFormat="1" ht="12.75" customHeight="1">
      <c r="A229" s="6" t="s">
        <v>1507</v>
      </c>
      <c r="B229" s="7"/>
      <c r="C229" s="7" t="s">
        <v>1508</v>
      </c>
      <c r="D229" s="6" t="s">
        <v>1509</v>
      </c>
      <c r="E229" s="6" t="s">
        <v>1510</v>
      </c>
      <c r="F229" s="6" t="s">
        <v>1511</v>
      </c>
      <c r="G229" s="8" t="s">
        <v>885</v>
      </c>
      <c r="H229" s="6">
        <v>3</v>
      </c>
      <c r="I229" s="9">
        <v>308.072727272727</v>
      </c>
      <c r="J229" s="10">
        <v>102.690909090909</v>
      </c>
      <c r="K229" s="8"/>
      <c r="L229" s="6">
        <v>12</v>
      </c>
      <c r="M229" s="6"/>
      <c r="N229" s="8"/>
      <c r="O229" s="14" t="s">
        <v>41</v>
      </c>
      <c r="P229" s="11">
        <v>102.6909</v>
      </c>
      <c r="Q229" s="8" t="s">
        <v>43</v>
      </c>
      <c r="R229" s="8" t="s">
        <v>326</v>
      </c>
      <c r="S229" s="8" t="s">
        <v>1512</v>
      </c>
      <c r="T229" s="8" t="s">
        <v>1513</v>
      </c>
      <c r="U229" s="8">
        <v>225.92</v>
      </c>
      <c r="V229" s="8">
        <v>0</v>
      </c>
      <c r="W229" s="8">
        <v>1</v>
      </c>
      <c r="X229" s="8">
        <v>0</v>
      </c>
      <c r="Y229" s="9">
        <f aca="true" t="shared" si="48" ref="Y229:Y251">IF(U229&gt;0,ROUND(U229*100/110,2),"")</f>
        <v>205.38</v>
      </c>
      <c r="Z229" s="12">
        <f aca="true" t="shared" si="49" ref="Z229:Z251">IF(W229*U229&gt;0,ROUND(Y229/IF(X229&gt;0,X229,W229)/IF(X229&gt;0,W229,1),5),Y229)</f>
        <v>205.38</v>
      </c>
      <c r="AA229" s="9">
        <f aca="true" t="shared" si="50" ref="AA229:AA251">IF(W229*U229&gt;0,100-ROUND(P229/Z229*100,2),"")</f>
        <v>50</v>
      </c>
      <c r="AB229" s="12">
        <f aca="true" t="shared" si="51" ref="AB229:AB251">IF(W229*V229&gt;0,ROUND(V229/IF(X229&gt;0,X229,W229)/IF(X229&gt;0,W229,1),5),"")</f>
      </c>
      <c r="AC229" s="9">
        <f aca="true" t="shared" si="52" ref="AC229:AC251">IF(W229*V229&gt;0,100-ROUND(P229/AB229*100,2),"")</f>
      </c>
      <c r="AD229" s="17">
        <f aca="true" t="shared" si="53" ref="AD229:AD251">IF(ISNUMBER(H229),IF(P229&gt;0,P229*H229,""),"")</f>
        <v>308.0727</v>
      </c>
      <c r="AE229" s="18"/>
    </row>
    <row r="230" spans="1:31" s="1" customFormat="1" ht="12.75" customHeight="1">
      <c r="A230" s="6" t="s">
        <v>1514</v>
      </c>
      <c r="B230" s="7"/>
      <c r="C230" s="7" t="s">
        <v>1515</v>
      </c>
      <c r="D230" s="6" t="s">
        <v>1516</v>
      </c>
      <c r="E230" s="6" t="s">
        <v>1517</v>
      </c>
      <c r="F230" s="6" t="s">
        <v>1518</v>
      </c>
      <c r="G230" s="8" t="s">
        <v>1519</v>
      </c>
      <c r="H230" s="6">
        <v>6020</v>
      </c>
      <c r="I230" s="9">
        <v>15597.27273</v>
      </c>
      <c r="J230" s="10">
        <v>2.59091</v>
      </c>
      <c r="K230" s="8"/>
      <c r="L230" s="6">
        <v>12</v>
      </c>
      <c r="M230" s="6"/>
      <c r="N230" s="8"/>
      <c r="O230" s="14" t="s">
        <v>32</v>
      </c>
      <c r="P230" s="11">
        <v>2.59091</v>
      </c>
      <c r="Q230" s="8" t="s">
        <v>43</v>
      </c>
      <c r="R230" s="8" t="s">
        <v>99</v>
      </c>
      <c r="S230" s="8" t="s">
        <v>1520</v>
      </c>
      <c r="T230" s="8" t="s">
        <v>1521</v>
      </c>
      <c r="U230" s="8">
        <v>5.7</v>
      </c>
      <c r="V230" s="8">
        <v>0</v>
      </c>
      <c r="W230" s="8">
        <v>1</v>
      </c>
      <c r="X230" s="8">
        <v>0</v>
      </c>
      <c r="Y230" s="9">
        <f t="shared" si="48"/>
        <v>5.18</v>
      </c>
      <c r="Z230" s="12">
        <f t="shared" si="49"/>
        <v>5.18</v>
      </c>
      <c r="AA230" s="9">
        <f t="shared" si="50"/>
        <v>49.98</v>
      </c>
      <c r="AB230" s="12">
        <f t="shared" si="51"/>
      </c>
      <c r="AC230" s="9">
        <f t="shared" si="52"/>
      </c>
      <c r="AD230" s="17">
        <f t="shared" si="53"/>
        <v>15597.2782</v>
      </c>
      <c r="AE230" s="18"/>
    </row>
    <row r="231" spans="1:31" s="1" customFormat="1" ht="25.5" customHeight="1">
      <c r="A231" s="6" t="s">
        <v>1522</v>
      </c>
      <c r="B231" s="7"/>
      <c r="C231" s="7" t="s">
        <v>1523</v>
      </c>
      <c r="D231" s="6" t="s">
        <v>1524</v>
      </c>
      <c r="E231" s="6" t="s">
        <v>1525</v>
      </c>
      <c r="F231" s="6" t="s">
        <v>1305</v>
      </c>
      <c r="G231" s="8" t="s">
        <v>64</v>
      </c>
      <c r="H231" s="6">
        <v>42880</v>
      </c>
      <c r="I231" s="9">
        <v>5150.47272727273</v>
      </c>
      <c r="J231" s="10">
        <v>0.120113636363636</v>
      </c>
      <c r="K231" s="8"/>
      <c r="L231" s="6">
        <v>12</v>
      </c>
      <c r="M231" s="6"/>
      <c r="N231" s="8"/>
      <c r="O231" s="14" t="s">
        <v>32</v>
      </c>
      <c r="P231" s="11">
        <v>0.12011</v>
      </c>
      <c r="Q231" s="8" t="s">
        <v>43</v>
      </c>
      <c r="R231" s="8" t="s">
        <v>99</v>
      </c>
      <c r="S231" s="8" t="s">
        <v>1526</v>
      </c>
      <c r="T231" s="8" t="s">
        <v>1527</v>
      </c>
      <c r="U231" s="8">
        <v>10.57</v>
      </c>
      <c r="V231" s="8">
        <v>0</v>
      </c>
      <c r="W231" s="8">
        <v>40</v>
      </c>
      <c r="X231" s="8">
        <v>0</v>
      </c>
      <c r="Y231" s="9">
        <f t="shared" si="48"/>
        <v>9.61</v>
      </c>
      <c r="Z231" s="12">
        <f t="shared" si="49"/>
        <v>0.24025</v>
      </c>
      <c r="AA231" s="9">
        <f t="shared" si="50"/>
        <v>50.01</v>
      </c>
      <c r="AB231" s="12">
        <f t="shared" si="51"/>
      </c>
      <c r="AC231" s="9">
        <f t="shared" si="52"/>
      </c>
      <c r="AD231" s="17">
        <f t="shared" si="53"/>
        <v>5150.3168</v>
      </c>
      <c r="AE231" s="18"/>
    </row>
    <row r="232" spans="1:31" s="1" customFormat="1" ht="12.75" customHeight="1">
      <c r="A232" s="6" t="s">
        <v>1528</v>
      </c>
      <c r="B232" s="7"/>
      <c r="C232" s="7" t="s">
        <v>1529</v>
      </c>
      <c r="D232" s="6" t="s">
        <v>1530</v>
      </c>
      <c r="E232" s="6" t="s">
        <v>1531</v>
      </c>
      <c r="F232" s="6" t="s">
        <v>1532</v>
      </c>
      <c r="G232" s="8" t="s">
        <v>1533</v>
      </c>
      <c r="H232" s="6">
        <v>37400</v>
      </c>
      <c r="I232" s="9">
        <v>118999.69</v>
      </c>
      <c r="J232" s="10">
        <v>3.18181</v>
      </c>
      <c r="K232" s="8"/>
      <c r="L232" s="6">
        <v>12</v>
      </c>
      <c r="M232" s="6"/>
      <c r="N232" s="8"/>
      <c r="O232" s="14" t="s">
        <v>35</v>
      </c>
      <c r="P232" s="11">
        <v>3.18181</v>
      </c>
      <c r="Q232" s="8" t="s">
        <v>43</v>
      </c>
      <c r="R232" s="8" t="s">
        <v>326</v>
      </c>
      <c r="S232" s="8" t="s">
        <v>1534</v>
      </c>
      <c r="T232" s="8" t="s">
        <v>1535</v>
      </c>
      <c r="U232" s="8">
        <v>7</v>
      </c>
      <c r="V232" s="8">
        <v>0</v>
      </c>
      <c r="W232" s="8">
        <v>1</v>
      </c>
      <c r="X232" s="8">
        <v>0</v>
      </c>
      <c r="Y232" s="9">
        <f t="shared" si="48"/>
        <v>6.36</v>
      </c>
      <c r="Z232" s="12">
        <f t="shared" si="49"/>
        <v>6.36</v>
      </c>
      <c r="AA232" s="9">
        <f t="shared" si="50"/>
        <v>49.97</v>
      </c>
      <c r="AB232" s="12">
        <f t="shared" si="51"/>
      </c>
      <c r="AC232" s="9">
        <f t="shared" si="52"/>
      </c>
      <c r="AD232" s="17">
        <f t="shared" si="53"/>
        <v>118999.694</v>
      </c>
      <c r="AE232" s="18"/>
    </row>
    <row r="233" spans="1:31" s="1" customFormat="1" ht="12.75" customHeight="1">
      <c r="A233" s="6" t="s">
        <v>1537</v>
      </c>
      <c r="B233" s="7"/>
      <c r="C233" s="7" t="s">
        <v>1538</v>
      </c>
      <c r="D233" s="6" t="s">
        <v>1536</v>
      </c>
      <c r="E233" s="6" t="s">
        <v>1539</v>
      </c>
      <c r="F233" s="6" t="s">
        <v>1540</v>
      </c>
      <c r="G233" s="8" t="s">
        <v>1541</v>
      </c>
      <c r="H233" s="6">
        <v>7316</v>
      </c>
      <c r="I233" s="9">
        <v>22945.97556</v>
      </c>
      <c r="J233" s="10">
        <v>3.13641</v>
      </c>
      <c r="K233" s="8"/>
      <c r="L233" s="6">
        <v>12</v>
      </c>
      <c r="M233" s="6"/>
      <c r="N233" s="8"/>
      <c r="O233" s="14" t="s">
        <v>32</v>
      </c>
      <c r="P233" s="11">
        <v>3.136</v>
      </c>
      <c r="Q233" s="8" t="s">
        <v>43</v>
      </c>
      <c r="R233" s="8" t="s">
        <v>160</v>
      </c>
      <c r="S233" s="8" t="s">
        <v>1542</v>
      </c>
      <c r="T233" s="8" t="s">
        <v>1543</v>
      </c>
      <c r="U233" s="8">
        <v>6.9</v>
      </c>
      <c r="V233" s="8">
        <v>0</v>
      </c>
      <c r="W233" s="8">
        <v>1</v>
      </c>
      <c r="X233" s="8">
        <v>0</v>
      </c>
      <c r="Y233" s="9">
        <f t="shared" si="48"/>
        <v>6.27</v>
      </c>
      <c r="Z233" s="12">
        <f t="shared" si="49"/>
        <v>6.27</v>
      </c>
      <c r="AA233" s="9">
        <f t="shared" si="50"/>
        <v>49.98</v>
      </c>
      <c r="AB233" s="12">
        <f t="shared" si="51"/>
      </c>
      <c r="AC233" s="9">
        <f t="shared" si="52"/>
      </c>
      <c r="AD233" s="17">
        <f t="shared" si="53"/>
        <v>22942.976000000002</v>
      </c>
      <c r="AE233" s="18"/>
    </row>
    <row r="234" spans="1:31" s="1" customFormat="1" ht="12.75" customHeight="1">
      <c r="A234" s="6" t="s">
        <v>1545</v>
      </c>
      <c r="B234" s="7"/>
      <c r="C234" s="7" t="s">
        <v>1544</v>
      </c>
      <c r="D234" s="6" t="s">
        <v>1546</v>
      </c>
      <c r="E234" s="6" t="s">
        <v>1547</v>
      </c>
      <c r="F234" s="6" t="s">
        <v>1548</v>
      </c>
      <c r="G234" s="8" t="s">
        <v>1549</v>
      </c>
      <c r="H234" s="6">
        <v>110</v>
      </c>
      <c r="I234" s="9">
        <v>39919</v>
      </c>
      <c r="J234" s="10">
        <v>362.9</v>
      </c>
      <c r="K234" s="8"/>
      <c r="L234" s="6">
        <v>12</v>
      </c>
      <c r="M234" s="6"/>
      <c r="N234" s="8"/>
      <c r="O234" s="14" t="s">
        <v>35</v>
      </c>
      <c r="P234" s="11">
        <v>329.967</v>
      </c>
      <c r="Q234" s="8" t="s">
        <v>43</v>
      </c>
      <c r="R234" s="8" t="s">
        <v>763</v>
      </c>
      <c r="S234" s="8" t="s">
        <v>1550</v>
      </c>
      <c r="T234" s="8" t="s">
        <v>1551</v>
      </c>
      <c r="U234" s="8">
        <v>726</v>
      </c>
      <c r="V234" s="8">
        <v>0</v>
      </c>
      <c r="W234" s="8">
        <v>1</v>
      </c>
      <c r="X234" s="8">
        <v>0</v>
      </c>
      <c r="Y234" s="9">
        <f t="shared" si="48"/>
        <v>660</v>
      </c>
      <c r="Z234" s="12">
        <f t="shared" si="49"/>
        <v>660</v>
      </c>
      <c r="AA234" s="9">
        <f t="shared" si="50"/>
        <v>50</v>
      </c>
      <c r="AB234" s="12">
        <f t="shared" si="51"/>
      </c>
      <c r="AC234" s="9">
        <f t="shared" si="52"/>
      </c>
      <c r="AD234" s="17">
        <f t="shared" si="53"/>
        <v>36296.369999999995</v>
      </c>
      <c r="AE234" s="18"/>
    </row>
    <row r="235" spans="1:31" s="1" customFormat="1" ht="12.75" customHeight="1">
      <c r="A235" s="6" t="s">
        <v>1552</v>
      </c>
      <c r="B235" s="7"/>
      <c r="C235" s="7" t="s">
        <v>1553</v>
      </c>
      <c r="D235" s="6" t="s">
        <v>1554</v>
      </c>
      <c r="E235" s="6" t="s">
        <v>1555</v>
      </c>
      <c r="F235" s="6" t="s">
        <v>110</v>
      </c>
      <c r="G235" s="8" t="s">
        <v>1556</v>
      </c>
      <c r="H235" s="6">
        <v>1960</v>
      </c>
      <c r="I235" s="9">
        <v>130908.4</v>
      </c>
      <c r="J235" s="10">
        <v>66.79</v>
      </c>
      <c r="K235" s="8"/>
      <c r="L235" s="6">
        <v>12</v>
      </c>
      <c r="M235" s="6"/>
      <c r="N235" s="8"/>
      <c r="O235" s="14" t="s">
        <v>32</v>
      </c>
      <c r="P235" s="11">
        <v>66.785</v>
      </c>
      <c r="Q235" s="8" t="s">
        <v>43</v>
      </c>
      <c r="R235" s="8" t="s">
        <v>136</v>
      </c>
      <c r="S235" s="8" t="s">
        <v>1557</v>
      </c>
      <c r="T235" s="8" t="s">
        <v>1558</v>
      </c>
      <c r="U235" s="8">
        <v>0</v>
      </c>
      <c r="V235" s="8">
        <v>740</v>
      </c>
      <c r="W235" s="8">
        <v>10</v>
      </c>
      <c r="X235" s="8">
        <v>0</v>
      </c>
      <c r="Y235" s="9">
        <f t="shared" si="48"/>
      </c>
      <c r="Z235" s="12">
        <f t="shared" si="49"/>
      </c>
      <c r="AA235" s="9">
        <f t="shared" si="50"/>
      </c>
      <c r="AB235" s="12">
        <f t="shared" si="51"/>
        <v>74</v>
      </c>
      <c r="AC235" s="9">
        <f t="shared" si="52"/>
        <v>9.75</v>
      </c>
      <c r="AD235" s="17">
        <f t="shared" si="53"/>
        <v>130898.59999999999</v>
      </c>
      <c r="AE235" s="18"/>
    </row>
    <row r="236" spans="1:31" s="1" customFormat="1" ht="12.75" customHeight="1">
      <c r="A236" s="6" t="s">
        <v>1559</v>
      </c>
      <c r="B236" s="7"/>
      <c r="C236" s="7" t="s">
        <v>1560</v>
      </c>
      <c r="D236" s="6" t="s">
        <v>1554</v>
      </c>
      <c r="E236" s="6" t="s">
        <v>1555</v>
      </c>
      <c r="F236" s="6" t="s">
        <v>110</v>
      </c>
      <c r="G236" s="8" t="s">
        <v>1561</v>
      </c>
      <c r="H236" s="6">
        <v>420</v>
      </c>
      <c r="I236" s="9">
        <v>70124.9976</v>
      </c>
      <c r="J236" s="10">
        <v>166.96428</v>
      </c>
      <c r="K236" s="8"/>
      <c r="L236" s="6">
        <v>12</v>
      </c>
      <c r="M236" s="6"/>
      <c r="N236" s="8"/>
      <c r="O236" s="14" t="s">
        <v>32</v>
      </c>
      <c r="P236" s="11">
        <v>166.962</v>
      </c>
      <c r="Q236" s="8" t="s">
        <v>43</v>
      </c>
      <c r="R236" s="8" t="s">
        <v>136</v>
      </c>
      <c r="S236" s="8" t="s">
        <v>1562</v>
      </c>
      <c r="T236" s="8" t="s">
        <v>1563</v>
      </c>
      <c r="U236" s="8">
        <v>0</v>
      </c>
      <c r="V236" s="8">
        <v>1849.99</v>
      </c>
      <c r="W236" s="8">
        <v>10</v>
      </c>
      <c r="X236" s="8">
        <v>0</v>
      </c>
      <c r="Y236" s="9">
        <f t="shared" si="48"/>
      </c>
      <c r="Z236" s="12">
        <f t="shared" si="49"/>
      </c>
      <c r="AA236" s="9">
        <f t="shared" si="50"/>
      </c>
      <c r="AB236" s="12">
        <f t="shared" si="51"/>
        <v>184.999</v>
      </c>
      <c r="AC236" s="9">
        <f t="shared" si="52"/>
        <v>9.75</v>
      </c>
      <c r="AD236" s="17">
        <f t="shared" si="53"/>
        <v>70124.04</v>
      </c>
      <c r="AE236" s="18"/>
    </row>
    <row r="237" spans="1:31" s="1" customFormat="1" ht="25.5" customHeight="1">
      <c r="A237" s="6" t="s">
        <v>1564</v>
      </c>
      <c r="B237" s="7"/>
      <c r="C237" s="7" t="s">
        <v>1565</v>
      </c>
      <c r="D237" s="6" t="s">
        <v>113</v>
      </c>
      <c r="E237" s="6" t="s">
        <v>1566</v>
      </c>
      <c r="F237" s="6" t="s">
        <v>1567</v>
      </c>
      <c r="G237" s="8" t="s">
        <v>1568</v>
      </c>
      <c r="H237" s="6">
        <v>1710</v>
      </c>
      <c r="I237" s="9">
        <v>14535</v>
      </c>
      <c r="J237" s="10">
        <v>8.5</v>
      </c>
      <c r="K237" s="8"/>
      <c r="L237" s="6">
        <v>12</v>
      </c>
      <c r="M237" s="6"/>
      <c r="N237" s="8"/>
      <c r="O237" s="14" t="s">
        <v>32</v>
      </c>
      <c r="P237" s="11">
        <v>7.2156</v>
      </c>
      <c r="Q237" s="8" t="s">
        <v>43</v>
      </c>
      <c r="R237" s="8" t="s">
        <v>119</v>
      </c>
      <c r="S237" s="8" t="s">
        <v>1569</v>
      </c>
      <c r="T237" s="8" t="s">
        <v>1570</v>
      </c>
      <c r="U237" s="8">
        <v>17.64</v>
      </c>
      <c r="V237" s="8">
        <v>0</v>
      </c>
      <c r="W237" s="8">
        <v>1</v>
      </c>
      <c r="X237" s="8">
        <v>0</v>
      </c>
      <c r="Y237" s="9">
        <f t="shared" si="48"/>
        <v>16.04</v>
      </c>
      <c r="Z237" s="12">
        <f t="shared" si="49"/>
        <v>16.04</v>
      </c>
      <c r="AA237" s="9">
        <f t="shared" si="50"/>
        <v>55.01</v>
      </c>
      <c r="AB237" s="12">
        <f t="shared" si="51"/>
      </c>
      <c r="AC237" s="9">
        <f t="shared" si="52"/>
      </c>
      <c r="AD237" s="17">
        <f t="shared" si="53"/>
        <v>12338.676000000001</v>
      </c>
      <c r="AE237" s="18"/>
    </row>
    <row r="238" spans="1:31" s="1" customFormat="1" ht="12.75" customHeight="1">
      <c r="A238" s="6" t="s">
        <v>1571</v>
      </c>
      <c r="B238" s="7"/>
      <c r="C238" s="7" t="s">
        <v>1572</v>
      </c>
      <c r="D238" s="6" t="s">
        <v>1573</v>
      </c>
      <c r="E238" s="6" t="s">
        <v>1574</v>
      </c>
      <c r="F238" s="6" t="s">
        <v>1575</v>
      </c>
      <c r="G238" s="8" t="s">
        <v>1576</v>
      </c>
      <c r="H238" s="6">
        <v>1500</v>
      </c>
      <c r="I238" s="9">
        <v>747</v>
      </c>
      <c r="J238" s="10">
        <v>0.498</v>
      </c>
      <c r="K238" s="8"/>
      <c r="L238" s="6">
        <v>12</v>
      </c>
      <c r="M238" s="6"/>
      <c r="N238" s="8"/>
      <c r="O238" s="14" t="s">
        <v>58</v>
      </c>
      <c r="P238" s="11">
        <v>0.49767</v>
      </c>
      <c r="Q238" s="8" t="s">
        <v>43</v>
      </c>
      <c r="R238" s="8" t="s">
        <v>136</v>
      </c>
      <c r="S238" s="8" t="s">
        <v>1577</v>
      </c>
      <c r="T238" s="8" t="s">
        <v>1578</v>
      </c>
      <c r="U238" s="8">
        <v>0</v>
      </c>
      <c r="V238" s="8">
        <v>14.93</v>
      </c>
      <c r="W238" s="8">
        <v>30</v>
      </c>
      <c r="X238" s="8">
        <v>0</v>
      </c>
      <c r="Y238" s="9">
        <f t="shared" si="48"/>
      </c>
      <c r="Z238" s="12">
        <f t="shared" si="49"/>
      </c>
      <c r="AA238" s="9">
        <f t="shared" si="50"/>
      </c>
      <c r="AB238" s="12">
        <f t="shared" si="51"/>
        <v>0.49767</v>
      </c>
      <c r="AC238" s="9">
        <f t="shared" si="52"/>
        <v>0</v>
      </c>
      <c r="AD238" s="17">
        <f t="shared" si="53"/>
        <v>746.505</v>
      </c>
      <c r="AE238" s="18"/>
    </row>
    <row r="239" spans="1:31" s="1" customFormat="1" ht="25.5" customHeight="1">
      <c r="A239" s="6" t="s">
        <v>1579</v>
      </c>
      <c r="B239" s="7"/>
      <c r="C239" s="7" t="s">
        <v>1580</v>
      </c>
      <c r="D239" s="6" t="s">
        <v>1581</v>
      </c>
      <c r="E239" s="6" t="s">
        <v>1582</v>
      </c>
      <c r="F239" s="6" t="s">
        <v>33</v>
      </c>
      <c r="G239" s="8" t="s">
        <v>106</v>
      </c>
      <c r="H239" s="6">
        <v>7790</v>
      </c>
      <c r="I239" s="9">
        <v>1012.7</v>
      </c>
      <c r="J239" s="10">
        <v>0.13</v>
      </c>
      <c r="K239" s="8"/>
      <c r="L239" s="6">
        <v>12</v>
      </c>
      <c r="M239" s="6"/>
      <c r="N239" s="8"/>
      <c r="O239" s="14" t="s">
        <v>35</v>
      </c>
      <c r="P239" s="11">
        <v>0.03</v>
      </c>
      <c r="Q239" s="8" t="s">
        <v>43</v>
      </c>
      <c r="R239" s="8" t="s">
        <v>1583</v>
      </c>
      <c r="S239" s="8" t="s">
        <v>1584</v>
      </c>
      <c r="T239" s="8" t="s">
        <v>1585</v>
      </c>
      <c r="U239" s="8">
        <v>7.38</v>
      </c>
      <c r="V239" s="8">
        <v>0</v>
      </c>
      <c r="W239" s="8">
        <v>30</v>
      </c>
      <c r="X239" s="8">
        <v>0</v>
      </c>
      <c r="Y239" s="9">
        <f t="shared" si="48"/>
        <v>6.71</v>
      </c>
      <c r="Z239" s="12">
        <f t="shared" si="49"/>
        <v>0.22367</v>
      </c>
      <c r="AA239" s="9">
        <f t="shared" si="50"/>
        <v>86.59</v>
      </c>
      <c r="AB239" s="12">
        <f t="shared" si="51"/>
      </c>
      <c r="AC239" s="9">
        <f t="shared" si="52"/>
      </c>
      <c r="AD239" s="17">
        <f t="shared" si="53"/>
        <v>233.7</v>
      </c>
      <c r="AE239" s="18"/>
    </row>
    <row r="240" spans="1:31" s="1" customFormat="1" ht="25.5" customHeight="1">
      <c r="A240" s="6" t="s">
        <v>1586</v>
      </c>
      <c r="B240" s="7"/>
      <c r="C240" s="7" t="s">
        <v>1587</v>
      </c>
      <c r="D240" s="6" t="s">
        <v>1581</v>
      </c>
      <c r="E240" s="6" t="s">
        <v>1582</v>
      </c>
      <c r="F240" s="6" t="s">
        <v>33</v>
      </c>
      <c r="G240" s="8" t="s">
        <v>1013</v>
      </c>
      <c r="H240" s="6">
        <v>30660</v>
      </c>
      <c r="I240" s="9">
        <v>6745.2</v>
      </c>
      <c r="J240" s="10">
        <v>0.22</v>
      </c>
      <c r="K240" s="8"/>
      <c r="L240" s="6">
        <v>12</v>
      </c>
      <c r="M240" s="6"/>
      <c r="N240" s="8"/>
      <c r="O240" s="14" t="s">
        <v>35</v>
      </c>
      <c r="P240" s="11">
        <v>0.03184</v>
      </c>
      <c r="Q240" s="8" t="s">
        <v>43</v>
      </c>
      <c r="R240" s="8" t="s">
        <v>1583</v>
      </c>
      <c r="S240" s="8" t="s">
        <v>1588</v>
      </c>
      <c r="T240" s="8" t="s">
        <v>1589</v>
      </c>
      <c r="U240" s="8">
        <v>7.64</v>
      </c>
      <c r="V240" s="8">
        <v>0</v>
      </c>
      <c r="W240" s="8">
        <v>20</v>
      </c>
      <c r="X240" s="8">
        <v>0</v>
      </c>
      <c r="Y240" s="9">
        <f t="shared" si="48"/>
        <v>6.95</v>
      </c>
      <c r="Z240" s="12">
        <f t="shared" si="49"/>
        <v>0.3475</v>
      </c>
      <c r="AA240" s="9">
        <f t="shared" si="50"/>
        <v>90.84</v>
      </c>
      <c r="AB240" s="12">
        <f t="shared" si="51"/>
      </c>
      <c r="AC240" s="9">
        <f t="shared" si="52"/>
      </c>
      <c r="AD240" s="17">
        <f t="shared" si="53"/>
        <v>976.2144</v>
      </c>
      <c r="AE240" s="18"/>
    </row>
    <row r="241" spans="1:31" s="1" customFormat="1" ht="38.25">
      <c r="A241" s="6" t="s">
        <v>1590</v>
      </c>
      <c r="B241" s="7"/>
      <c r="C241" s="7" t="s">
        <v>1591</v>
      </c>
      <c r="D241" s="6" t="s">
        <v>1592</v>
      </c>
      <c r="E241" s="6" t="s">
        <v>1593</v>
      </c>
      <c r="F241" s="6" t="s">
        <v>33</v>
      </c>
      <c r="G241" s="8" t="s">
        <v>1594</v>
      </c>
      <c r="H241" s="6">
        <v>152430</v>
      </c>
      <c r="I241" s="9">
        <v>1279395.2919</v>
      </c>
      <c r="J241" s="10">
        <v>8.39333</v>
      </c>
      <c r="K241" s="8"/>
      <c r="L241" s="6">
        <v>12</v>
      </c>
      <c r="M241" s="6"/>
      <c r="N241" s="8"/>
      <c r="O241" s="14" t="s">
        <v>35</v>
      </c>
      <c r="P241" s="11">
        <v>8.39333</v>
      </c>
      <c r="Q241" s="8" t="s">
        <v>43</v>
      </c>
      <c r="R241" s="8" t="s">
        <v>107</v>
      </c>
      <c r="S241" s="8" t="s">
        <v>1595</v>
      </c>
      <c r="T241" s="8" t="s">
        <v>1596</v>
      </c>
      <c r="U241" s="8">
        <v>0</v>
      </c>
      <c r="V241" s="8">
        <v>251.8</v>
      </c>
      <c r="W241" s="8">
        <v>30</v>
      </c>
      <c r="X241" s="8">
        <v>0</v>
      </c>
      <c r="Y241" s="9">
        <f t="shared" si="48"/>
      </c>
      <c r="Z241" s="12">
        <f t="shared" si="49"/>
      </c>
      <c r="AA241" s="9">
        <f t="shared" si="50"/>
      </c>
      <c r="AB241" s="12">
        <f t="shared" si="51"/>
        <v>8.39333</v>
      </c>
      <c r="AC241" s="9">
        <f t="shared" si="52"/>
        <v>0</v>
      </c>
      <c r="AD241" s="17">
        <f t="shared" si="53"/>
        <v>1279395.2919</v>
      </c>
      <c r="AE241" s="18"/>
    </row>
    <row r="242" spans="1:31" s="1" customFormat="1" ht="25.5" customHeight="1">
      <c r="A242" s="6" t="s">
        <v>1597</v>
      </c>
      <c r="B242" s="7"/>
      <c r="C242" s="7" t="s">
        <v>1598</v>
      </c>
      <c r="D242" s="6" t="s">
        <v>1599</v>
      </c>
      <c r="E242" s="6" t="s">
        <v>1600</v>
      </c>
      <c r="F242" s="6" t="s">
        <v>33</v>
      </c>
      <c r="G242" s="8" t="s">
        <v>568</v>
      </c>
      <c r="H242" s="6">
        <v>11760</v>
      </c>
      <c r="I242" s="9">
        <v>3208.83</v>
      </c>
      <c r="J242" s="10">
        <v>0.27286</v>
      </c>
      <c r="K242" s="8"/>
      <c r="L242" s="6">
        <v>12</v>
      </c>
      <c r="M242" s="6"/>
      <c r="N242" s="8"/>
      <c r="O242" s="14" t="s">
        <v>35</v>
      </c>
      <c r="P242" s="11">
        <v>0.024354</v>
      </c>
      <c r="Q242" s="8" t="s">
        <v>43</v>
      </c>
      <c r="R242" s="8" t="s">
        <v>44</v>
      </c>
      <c r="S242" s="8" t="s">
        <v>1601</v>
      </c>
      <c r="T242" s="8" t="s">
        <v>1602</v>
      </c>
      <c r="U242" s="8">
        <v>3.86</v>
      </c>
      <c r="V242" s="8">
        <v>0</v>
      </c>
      <c r="W242" s="8">
        <v>14</v>
      </c>
      <c r="X242" s="8">
        <v>0</v>
      </c>
      <c r="Y242" s="9">
        <f t="shared" si="48"/>
        <v>3.51</v>
      </c>
      <c r="Z242" s="12">
        <f t="shared" si="49"/>
        <v>0.25071</v>
      </c>
      <c r="AA242" s="9">
        <f t="shared" si="50"/>
        <v>90.28999999999999</v>
      </c>
      <c r="AB242" s="12">
        <f t="shared" si="51"/>
      </c>
      <c r="AC242" s="9">
        <f t="shared" si="52"/>
      </c>
      <c r="AD242" s="17">
        <f t="shared" si="53"/>
        <v>286.40304000000003</v>
      </c>
      <c r="AE242" s="18"/>
    </row>
    <row r="243" spans="1:31" s="1" customFormat="1" ht="12.75" customHeight="1">
      <c r="A243" s="6" t="s">
        <v>1603</v>
      </c>
      <c r="B243" s="7"/>
      <c r="C243" s="7" t="s">
        <v>1604</v>
      </c>
      <c r="D243" s="6" t="s">
        <v>1605</v>
      </c>
      <c r="E243" s="6" t="s">
        <v>1606</v>
      </c>
      <c r="F243" s="6" t="s">
        <v>1607</v>
      </c>
      <c r="G243" s="8" t="s">
        <v>520</v>
      </c>
      <c r="H243" s="6">
        <v>60</v>
      </c>
      <c r="I243" s="9">
        <v>9</v>
      </c>
      <c r="J243" s="10">
        <v>0.15</v>
      </c>
      <c r="K243" s="8"/>
      <c r="L243" s="6">
        <v>12</v>
      </c>
      <c r="M243" s="6"/>
      <c r="N243" s="8"/>
      <c r="O243" s="14" t="s">
        <v>58</v>
      </c>
      <c r="P243" s="11">
        <v>0.14477</v>
      </c>
      <c r="Q243" s="8" t="s">
        <v>43</v>
      </c>
      <c r="R243" s="8" t="s">
        <v>136</v>
      </c>
      <c r="S243" s="8" t="s">
        <v>1608</v>
      </c>
      <c r="T243" s="8" t="s">
        <v>1609</v>
      </c>
      <c r="U243" s="8">
        <v>19.11</v>
      </c>
      <c r="V243" s="8">
        <v>0</v>
      </c>
      <c r="W243" s="8">
        <v>60</v>
      </c>
      <c r="X243" s="8">
        <v>0</v>
      </c>
      <c r="Y243" s="9">
        <f t="shared" si="48"/>
        <v>17.37</v>
      </c>
      <c r="Z243" s="12">
        <f t="shared" si="49"/>
        <v>0.2895</v>
      </c>
      <c r="AA243" s="9">
        <f t="shared" si="50"/>
        <v>49.99</v>
      </c>
      <c r="AB243" s="12">
        <f t="shared" si="51"/>
      </c>
      <c r="AC243" s="9">
        <f t="shared" si="52"/>
      </c>
      <c r="AD243" s="17">
        <f t="shared" si="53"/>
        <v>8.686200000000001</v>
      </c>
      <c r="AE243" s="18"/>
    </row>
    <row r="244" spans="1:31" s="1" customFormat="1" ht="12.75" customHeight="1">
      <c r="A244" s="6" t="s">
        <v>1610</v>
      </c>
      <c r="B244" s="7"/>
      <c r="C244" s="7" t="s">
        <v>1611</v>
      </c>
      <c r="D244" s="6" t="s">
        <v>1612</v>
      </c>
      <c r="E244" s="6" t="s">
        <v>1613</v>
      </c>
      <c r="F244" s="6" t="s">
        <v>1612</v>
      </c>
      <c r="G244" s="8" t="s">
        <v>1614</v>
      </c>
      <c r="H244" s="6">
        <v>786</v>
      </c>
      <c r="I244" s="9">
        <v>268984.92</v>
      </c>
      <c r="J244" s="10">
        <v>342.22</v>
      </c>
      <c r="K244" s="8"/>
      <c r="L244" s="6">
        <v>12</v>
      </c>
      <c r="M244" s="6"/>
      <c r="N244" s="8"/>
      <c r="O244" s="14" t="s">
        <v>41</v>
      </c>
      <c r="P244" s="11">
        <v>342.22</v>
      </c>
      <c r="Q244" s="8" t="s">
        <v>43</v>
      </c>
      <c r="R244" s="8" t="s">
        <v>1615</v>
      </c>
      <c r="S244" s="8" t="s">
        <v>1616</v>
      </c>
      <c r="T244" s="8" t="s">
        <v>1617</v>
      </c>
      <c r="U244" s="8">
        <v>0</v>
      </c>
      <c r="V244" s="8">
        <v>684.44</v>
      </c>
      <c r="W244" s="8">
        <v>2</v>
      </c>
      <c r="X244" s="8">
        <v>0</v>
      </c>
      <c r="Y244" s="9">
        <f t="shared" si="48"/>
      </c>
      <c r="Z244" s="12">
        <f t="shared" si="49"/>
      </c>
      <c r="AA244" s="9">
        <f t="shared" si="50"/>
      </c>
      <c r="AB244" s="12">
        <f t="shared" si="51"/>
        <v>342.22</v>
      </c>
      <c r="AC244" s="9">
        <f t="shared" si="52"/>
        <v>0</v>
      </c>
      <c r="AD244" s="17">
        <f t="shared" si="53"/>
        <v>268984.92000000004</v>
      </c>
      <c r="AE244" s="18"/>
    </row>
    <row r="245" spans="1:31" s="1" customFormat="1" ht="12.75" customHeight="1">
      <c r="A245" s="6" t="s">
        <v>1618</v>
      </c>
      <c r="B245" s="7"/>
      <c r="C245" s="7" t="s">
        <v>1619</v>
      </c>
      <c r="D245" s="6" t="s">
        <v>1620</v>
      </c>
      <c r="E245" s="6" t="s">
        <v>1621</v>
      </c>
      <c r="F245" s="6" t="s">
        <v>1622</v>
      </c>
      <c r="G245" s="8" t="s">
        <v>1623</v>
      </c>
      <c r="H245" s="6">
        <v>1420</v>
      </c>
      <c r="I245" s="9">
        <v>226206</v>
      </c>
      <c r="J245" s="10">
        <v>159.3</v>
      </c>
      <c r="K245" s="8"/>
      <c r="L245" s="6">
        <v>12</v>
      </c>
      <c r="M245" s="6"/>
      <c r="N245" s="8"/>
      <c r="O245" s="14" t="s">
        <v>35</v>
      </c>
      <c r="P245" s="11">
        <v>159.3</v>
      </c>
      <c r="Q245" s="8" t="s">
        <v>43</v>
      </c>
      <c r="R245" s="8" t="s">
        <v>1624</v>
      </c>
      <c r="S245" s="8" t="s">
        <v>1625</v>
      </c>
      <c r="T245" s="8" t="s">
        <v>1626</v>
      </c>
      <c r="U245" s="8">
        <v>0</v>
      </c>
      <c r="V245" s="8">
        <v>159.3</v>
      </c>
      <c r="W245" s="8">
        <v>1</v>
      </c>
      <c r="X245" s="8">
        <v>0</v>
      </c>
      <c r="Y245" s="9">
        <f t="shared" si="48"/>
      </c>
      <c r="Z245" s="12">
        <f t="shared" si="49"/>
      </c>
      <c r="AA245" s="9">
        <f t="shared" si="50"/>
      </c>
      <c r="AB245" s="12">
        <f t="shared" si="51"/>
        <v>159.3</v>
      </c>
      <c r="AC245" s="9">
        <f t="shared" si="52"/>
        <v>0</v>
      </c>
      <c r="AD245" s="17">
        <f t="shared" si="53"/>
        <v>226206.00000000003</v>
      </c>
      <c r="AE245" s="18"/>
    </row>
    <row r="246" spans="1:31" s="1" customFormat="1" ht="12.75" customHeight="1">
      <c r="A246" s="6" t="s">
        <v>1627</v>
      </c>
      <c r="B246" s="7"/>
      <c r="C246" s="7" t="s">
        <v>1628</v>
      </c>
      <c r="D246" s="6" t="s">
        <v>1629</v>
      </c>
      <c r="E246" s="6" t="s">
        <v>1630</v>
      </c>
      <c r="F246" s="6" t="s">
        <v>110</v>
      </c>
      <c r="G246" s="8" t="s">
        <v>1631</v>
      </c>
      <c r="H246" s="6">
        <v>1770</v>
      </c>
      <c r="I246" s="9">
        <v>375951.54</v>
      </c>
      <c r="J246" s="10">
        <v>212.402</v>
      </c>
      <c r="K246" s="8"/>
      <c r="L246" s="6">
        <v>12</v>
      </c>
      <c r="M246" s="6"/>
      <c r="N246" s="8"/>
      <c r="O246" s="14" t="s">
        <v>35</v>
      </c>
      <c r="P246" s="11">
        <v>19.79</v>
      </c>
      <c r="Q246" s="8" t="s">
        <v>43</v>
      </c>
      <c r="R246" s="8" t="s">
        <v>74</v>
      </c>
      <c r="S246" s="8" t="s">
        <v>1632</v>
      </c>
      <c r="T246" s="8" t="s">
        <v>1633</v>
      </c>
      <c r="U246" s="8">
        <v>0</v>
      </c>
      <c r="V246" s="8">
        <v>764.65</v>
      </c>
      <c r="W246" s="8">
        <v>5</v>
      </c>
      <c r="X246" s="8">
        <v>0</v>
      </c>
      <c r="Y246" s="9">
        <f t="shared" si="48"/>
      </c>
      <c r="Z246" s="12">
        <f t="shared" si="49"/>
      </c>
      <c r="AA246" s="9">
        <f t="shared" si="50"/>
      </c>
      <c r="AB246" s="12">
        <f t="shared" si="51"/>
        <v>152.93</v>
      </c>
      <c r="AC246" s="9">
        <f t="shared" si="52"/>
        <v>87.06</v>
      </c>
      <c r="AD246" s="17">
        <f t="shared" si="53"/>
        <v>35028.299999999996</v>
      </c>
      <c r="AE246" s="18"/>
    </row>
    <row r="247" spans="1:31" s="1" customFormat="1" ht="25.5" customHeight="1">
      <c r="A247" s="6" t="s">
        <v>1634</v>
      </c>
      <c r="B247" s="7"/>
      <c r="C247" s="7" t="s">
        <v>1635</v>
      </c>
      <c r="D247" s="6" t="s">
        <v>1636</v>
      </c>
      <c r="E247" s="6" t="s">
        <v>1637</v>
      </c>
      <c r="F247" s="6" t="s">
        <v>730</v>
      </c>
      <c r="G247" s="8" t="s">
        <v>537</v>
      </c>
      <c r="H247" s="6">
        <v>387935</v>
      </c>
      <c r="I247" s="9">
        <v>245950.79</v>
      </c>
      <c r="J247" s="10">
        <v>0.634</v>
      </c>
      <c r="K247" s="8"/>
      <c r="L247" s="6">
        <v>12</v>
      </c>
      <c r="M247" s="6"/>
      <c r="N247" s="8"/>
      <c r="O247" s="14" t="s">
        <v>41</v>
      </c>
      <c r="P247" s="11">
        <v>0.33</v>
      </c>
      <c r="Q247" s="8" t="s">
        <v>43</v>
      </c>
      <c r="R247" s="8" t="s">
        <v>42</v>
      </c>
      <c r="S247" s="8" t="s">
        <v>1638</v>
      </c>
      <c r="T247" s="8" t="s">
        <v>1639</v>
      </c>
      <c r="U247" s="8">
        <v>0</v>
      </c>
      <c r="V247" s="8">
        <v>3.17</v>
      </c>
      <c r="W247" s="8">
        <v>5</v>
      </c>
      <c r="X247" s="8">
        <v>0</v>
      </c>
      <c r="Y247" s="9">
        <f t="shared" si="48"/>
      </c>
      <c r="Z247" s="12">
        <f t="shared" si="49"/>
      </c>
      <c r="AA247" s="9">
        <f t="shared" si="50"/>
      </c>
      <c r="AB247" s="12">
        <f t="shared" si="51"/>
        <v>0.634</v>
      </c>
      <c r="AC247" s="9">
        <f t="shared" si="52"/>
        <v>47.95</v>
      </c>
      <c r="AD247" s="17">
        <f t="shared" si="53"/>
        <v>128018.55</v>
      </c>
      <c r="AE247" s="18"/>
    </row>
    <row r="248" spans="1:31" s="1" customFormat="1" ht="12.75" customHeight="1">
      <c r="A248" s="6" t="s">
        <v>1640</v>
      </c>
      <c r="B248" s="7"/>
      <c r="C248" s="7" t="s">
        <v>1641</v>
      </c>
      <c r="D248" s="6" t="s">
        <v>1642</v>
      </c>
      <c r="E248" s="6" t="s">
        <v>1643</v>
      </c>
      <c r="F248" s="6" t="s">
        <v>1644</v>
      </c>
      <c r="G248" s="8" t="s">
        <v>1185</v>
      </c>
      <c r="H248" s="6">
        <v>10</v>
      </c>
      <c r="I248" s="9">
        <v>32.3</v>
      </c>
      <c r="J248" s="10">
        <v>3.23</v>
      </c>
      <c r="K248" s="8"/>
      <c r="L248" s="6">
        <v>12</v>
      </c>
      <c r="M248" s="6"/>
      <c r="N248" s="8"/>
      <c r="O248" s="14" t="s">
        <v>591</v>
      </c>
      <c r="P248" s="11">
        <v>3.23</v>
      </c>
      <c r="Q248" s="8" t="s">
        <v>43</v>
      </c>
      <c r="R248" s="8" t="s">
        <v>1645</v>
      </c>
      <c r="S248" s="8" t="s">
        <v>1646</v>
      </c>
      <c r="T248" s="8" t="s">
        <v>1647</v>
      </c>
      <c r="U248" s="8">
        <v>49.7</v>
      </c>
      <c r="V248" s="8">
        <v>0</v>
      </c>
      <c r="W248" s="8">
        <v>7</v>
      </c>
      <c r="X248" s="8">
        <v>0</v>
      </c>
      <c r="Y248" s="9">
        <f t="shared" si="48"/>
        <v>45.18</v>
      </c>
      <c r="Z248" s="12">
        <f t="shared" si="49"/>
        <v>6.45429</v>
      </c>
      <c r="AA248" s="9">
        <f t="shared" si="50"/>
        <v>49.96</v>
      </c>
      <c r="AB248" s="12">
        <f t="shared" si="51"/>
      </c>
      <c r="AC248" s="9">
        <f t="shared" si="52"/>
      </c>
      <c r="AD248" s="17">
        <f t="shared" si="53"/>
        <v>32.3</v>
      </c>
      <c r="AE248" s="18"/>
    </row>
    <row r="249" spans="1:31" s="1" customFormat="1" ht="12.75" customHeight="1">
      <c r="A249" s="6" t="s">
        <v>1648</v>
      </c>
      <c r="B249" s="7"/>
      <c r="C249" s="7" t="s">
        <v>1649</v>
      </c>
      <c r="D249" s="6" t="s">
        <v>1650</v>
      </c>
      <c r="E249" s="6" t="s">
        <v>1651</v>
      </c>
      <c r="F249" s="6" t="s">
        <v>775</v>
      </c>
      <c r="G249" s="8" t="s">
        <v>1652</v>
      </c>
      <c r="H249" s="6">
        <v>30</v>
      </c>
      <c r="I249" s="9">
        <v>915</v>
      </c>
      <c r="J249" s="10">
        <v>30.5</v>
      </c>
      <c r="K249" s="8"/>
      <c r="L249" s="6">
        <v>12</v>
      </c>
      <c r="M249" s="6"/>
      <c r="N249" s="8"/>
      <c r="O249" s="14" t="s">
        <v>35</v>
      </c>
      <c r="P249" s="11">
        <v>25.145</v>
      </c>
      <c r="Q249" s="8" t="s">
        <v>43</v>
      </c>
      <c r="R249" s="8" t="s">
        <v>74</v>
      </c>
      <c r="S249" s="8" t="s">
        <v>1653</v>
      </c>
      <c r="T249" s="8" t="s">
        <v>1654</v>
      </c>
      <c r="U249" s="8">
        <v>55.32</v>
      </c>
      <c r="V249" s="8">
        <v>0</v>
      </c>
      <c r="W249" s="8">
        <v>1</v>
      </c>
      <c r="X249" s="8">
        <v>0</v>
      </c>
      <c r="Y249" s="9">
        <f t="shared" si="48"/>
        <v>50.29</v>
      </c>
      <c r="Z249" s="12">
        <f t="shared" si="49"/>
        <v>50.29</v>
      </c>
      <c r="AA249" s="9">
        <f t="shared" si="50"/>
        <v>50</v>
      </c>
      <c r="AB249" s="12">
        <f t="shared" si="51"/>
      </c>
      <c r="AC249" s="9">
        <f t="shared" si="52"/>
      </c>
      <c r="AD249" s="17">
        <f t="shared" si="53"/>
        <v>754.35</v>
      </c>
      <c r="AE249" s="18"/>
    </row>
    <row r="250" spans="1:31" s="1" customFormat="1" ht="12.75" customHeight="1">
      <c r="A250" s="6" t="s">
        <v>1655</v>
      </c>
      <c r="B250" s="7"/>
      <c r="C250" s="7" t="s">
        <v>1656</v>
      </c>
      <c r="D250" s="6" t="s">
        <v>1657</v>
      </c>
      <c r="E250" s="6" t="s">
        <v>1658</v>
      </c>
      <c r="F250" s="6" t="s">
        <v>1659</v>
      </c>
      <c r="G250" s="8" t="s">
        <v>106</v>
      </c>
      <c r="H250" s="6">
        <v>9800</v>
      </c>
      <c r="I250" s="9">
        <v>41287.988</v>
      </c>
      <c r="J250" s="10">
        <v>4.21306</v>
      </c>
      <c r="K250" s="8"/>
      <c r="L250" s="6">
        <v>12</v>
      </c>
      <c r="M250" s="6"/>
      <c r="N250" s="8"/>
      <c r="O250" s="14" t="s">
        <v>32</v>
      </c>
      <c r="P250" s="11">
        <v>4.21273</v>
      </c>
      <c r="Q250" s="8" t="s">
        <v>43</v>
      </c>
      <c r="R250" s="8" t="s">
        <v>136</v>
      </c>
      <c r="S250" s="8" t="s">
        <v>1660</v>
      </c>
      <c r="T250" s="8" t="s">
        <v>1661</v>
      </c>
      <c r="U250" s="8">
        <v>92.68</v>
      </c>
      <c r="V250" s="8">
        <v>0</v>
      </c>
      <c r="W250" s="8">
        <v>10</v>
      </c>
      <c r="X250" s="8">
        <v>0</v>
      </c>
      <c r="Y250" s="9">
        <f t="shared" si="48"/>
        <v>84.25</v>
      </c>
      <c r="Z250" s="12">
        <f t="shared" si="49"/>
        <v>8.425</v>
      </c>
      <c r="AA250" s="9">
        <f t="shared" si="50"/>
        <v>50</v>
      </c>
      <c r="AB250" s="12">
        <f t="shared" si="51"/>
      </c>
      <c r="AC250" s="9">
        <f t="shared" si="52"/>
      </c>
      <c r="AD250" s="17">
        <f t="shared" si="53"/>
        <v>41284.75399999999</v>
      </c>
      <c r="AE250" s="18"/>
    </row>
    <row r="251" spans="1:31" s="1" customFormat="1" ht="25.5" customHeight="1">
      <c r="A251" s="6" t="s">
        <v>1662</v>
      </c>
      <c r="B251" s="7"/>
      <c r="C251" s="7" t="s">
        <v>1663</v>
      </c>
      <c r="D251" s="6" t="s">
        <v>1664</v>
      </c>
      <c r="E251" s="6" t="s">
        <v>1665</v>
      </c>
      <c r="F251" s="6" t="s">
        <v>1666</v>
      </c>
      <c r="G251" s="8" t="s">
        <v>1667</v>
      </c>
      <c r="H251" s="6">
        <v>8226</v>
      </c>
      <c r="I251" s="9">
        <v>51599.39</v>
      </c>
      <c r="J251" s="10">
        <v>6.27272</v>
      </c>
      <c r="K251" s="8"/>
      <c r="L251" s="6">
        <v>12</v>
      </c>
      <c r="M251" s="6"/>
      <c r="N251" s="8"/>
      <c r="O251" s="14" t="s">
        <v>58</v>
      </c>
      <c r="P251" s="11">
        <v>4.94291</v>
      </c>
      <c r="Q251" s="8" t="s">
        <v>43</v>
      </c>
      <c r="R251" s="8" t="s">
        <v>146</v>
      </c>
      <c r="S251" s="8" t="s">
        <v>1668</v>
      </c>
      <c r="T251" s="8" t="s">
        <v>1669</v>
      </c>
      <c r="U251" s="8">
        <v>13.8</v>
      </c>
      <c r="V251" s="8">
        <v>0</v>
      </c>
      <c r="W251" s="8">
        <v>1</v>
      </c>
      <c r="X251" s="8">
        <v>0</v>
      </c>
      <c r="Y251" s="9">
        <f t="shared" si="48"/>
        <v>12.55</v>
      </c>
      <c r="Z251" s="12">
        <f t="shared" si="49"/>
        <v>12.55</v>
      </c>
      <c r="AA251" s="9">
        <f t="shared" si="50"/>
        <v>60.61</v>
      </c>
      <c r="AB251" s="12">
        <f t="shared" si="51"/>
      </c>
      <c r="AC251" s="9">
        <f t="shared" si="52"/>
      </c>
      <c r="AD251" s="17">
        <f t="shared" si="53"/>
        <v>40660.377660000006</v>
      </c>
      <c r="AE251" s="18"/>
    </row>
    <row r="252" spans="1:31" s="1" customFormat="1" ht="25.5" customHeight="1">
      <c r="A252" s="6" t="s">
        <v>1670</v>
      </c>
      <c r="B252" s="7"/>
      <c r="C252" s="7" t="s">
        <v>1671</v>
      </c>
      <c r="D252" s="6" t="s">
        <v>1672</v>
      </c>
      <c r="E252" s="6" t="s">
        <v>1673</v>
      </c>
      <c r="F252" s="6" t="s">
        <v>33</v>
      </c>
      <c r="G252" s="8" t="s">
        <v>325</v>
      </c>
      <c r="H252" s="6">
        <v>600</v>
      </c>
      <c r="I252" s="9">
        <v>2424</v>
      </c>
      <c r="J252" s="10">
        <v>4.04</v>
      </c>
      <c r="K252" s="8"/>
      <c r="L252" s="6">
        <v>12</v>
      </c>
      <c r="M252" s="6"/>
      <c r="N252" s="8"/>
      <c r="O252" s="14" t="s">
        <v>35</v>
      </c>
      <c r="P252" s="11">
        <v>2.21333</v>
      </c>
      <c r="Q252" s="8" t="s">
        <v>43</v>
      </c>
      <c r="R252" s="8" t="s">
        <v>186</v>
      </c>
      <c r="S252" s="8" t="s">
        <v>1674</v>
      </c>
      <c r="T252" s="8" t="s">
        <v>1675</v>
      </c>
      <c r="U252" s="8">
        <v>18.26</v>
      </c>
      <c r="V252" s="8">
        <v>0</v>
      </c>
      <c r="W252" s="8">
        <v>3</v>
      </c>
      <c r="X252" s="8">
        <v>0</v>
      </c>
      <c r="Y252" s="9">
        <f aca="true" t="shared" si="54" ref="Y252:Y261">IF(U252&gt;0,ROUND(U252*100/110,2),"")</f>
        <v>16.6</v>
      </c>
      <c r="Z252" s="12">
        <f aca="true" t="shared" si="55" ref="Z252:Z261">IF(W252*U252&gt;0,ROUND(Y252/IF(X252&gt;0,X252,W252)/IF(X252&gt;0,W252,1),5),Y252)</f>
        <v>5.53333</v>
      </c>
      <c r="AA252" s="9">
        <f aca="true" t="shared" si="56" ref="AA252:AA261">IF(W252*U252&gt;0,100-ROUND(P252/Z252*100,2),"")</f>
        <v>60</v>
      </c>
      <c r="AB252" s="12">
        <f aca="true" t="shared" si="57" ref="AB252:AB261">IF(W252*V252&gt;0,ROUND(V252/IF(X252&gt;0,X252,W252)/IF(X252&gt;0,W252,1),5),"")</f>
      </c>
      <c r="AC252" s="9">
        <f aca="true" t="shared" si="58" ref="AC252:AC261">IF(W252*V252&gt;0,100-ROUND(P252/AB252*100,2),"")</f>
      </c>
      <c r="AD252" s="17">
        <f aca="true" t="shared" si="59" ref="AD252:AD261">IF(ISNUMBER(H252),IF(P252&gt;0,P252*H252,""),"")</f>
        <v>1327.998</v>
      </c>
      <c r="AE252" s="18"/>
    </row>
    <row r="253" spans="1:31" s="1" customFormat="1" ht="25.5" customHeight="1">
      <c r="A253" s="6" t="s">
        <v>1676</v>
      </c>
      <c r="B253" s="7"/>
      <c r="C253" s="7" t="s">
        <v>1677</v>
      </c>
      <c r="D253" s="6" t="s">
        <v>1678</v>
      </c>
      <c r="E253" s="6" t="s">
        <v>1679</v>
      </c>
      <c r="F253" s="6" t="s">
        <v>1464</v>
      </c>
      <c r="G253" s="8" t="s">
        <v>1680</v>
      </c>
      <c r="H253" s="6">
        <v>1100</v>
      </c>
      <c r="I253" s="9">
        <v>2640</v>
      </c>
      <c r="J253" s="10">
        <v>2.4</v>
      </c>
      <c r="K253" s="8"/>
      <c r="L253" s="6">
        <v>12</v>
      </c>
      <c r="M253" s="6"/>
      <c r="N253" s="8"/>
      <c r="O253" s="14" t="s">
        <v>41</v>
      </c>
      <c r="P253" s="11">
        <v>2.37557</v>
      </c>
      <c r="Q253" s="8" t="s">
        <v>43</v>
      </c>
      <c r="R253" s="8" t="s">
        <v>373</v>
      </c>
      <c r="S253" s="8" t="s">
        <v>1681</v>
      </c>
      <c r="T253" s="8" t="s">
        <v>1682</v>
      </c>
      <c r="U253" s="8">
        <v>0</v>
      </c>
      <c r="V253" s="8">
        <v>71.27</v>
      </c>
      <c r="W253" s="8">
        <v>30</v>
      </c>
      <c r="X253" s="8">
        <v>0</v>
      </c>
      <c r="Y253" s="9">
        <f t="shared" si="54"/>
      </c>
      <c r="Z253" s="12">
        <f t="shared" si="55"/>
      </c>
      <c r="AA253" s="9">
        <f t="shared" si="56"/>
      </c>
      <c r="AB253" s="12">
        <f t="shared" si="57"/>
        <v>2.37567</v>
      </c>
      <c r="AC253" s="9">
        <f t="shared" si="58"/>
        <v>0</v>
      </c>
      <c r="AD253" s="17">
        <f t="shared" si="59"/>
        <v>2613.1270000000004</v>
      </c>
      <c r="AE253" s="18"/>
    </row>
    <row r="254" spans="1:31" s="1" customFormat="1" ht="25.5" customHeight="1">
      <c r="A254" s="6" t="s">
        <v>1683</v>
      </c>
      <c r="B254" s="7"/>
      <c r="C254" s="7" t="s">
        <v>1684</v>
      </c>
      <c r="D254" s="6" t="s">
        <v>1685</v>
      </c>
      <c r="E254" s="6" t="s">
        <v>1686</v>
      </c>
      <c r="F254" s="6" t="s">
        <v>33</v>
      </c>
      <c r="G254" s="8" t="s">
        <v>319</v>
      </c>
      <c r="H254" s="6">
        <v>1200</v>
      </c>
      <c r="I254" s="9">
        <v>453.6</v>
      </c>
      <c r="J254" s="10">
        <v>0.378</v>
      </c>
      <c r="K254" s="8"/>
      <c r="L254" s="6">
        <v>12</v>
      </c>
      <c r="M254" s="6"/>
      <c r="N254" s="8"/>
      <c r="O254" s="14" t="s">
        <v>35</v>
      </c>
      <c r="P254" s="11">
        <v>0.378</v>
      </c>
      <c r="Q254" s="8" t="s">
        <v>43</v>
      </c>
      <c r="R254" s="8" t="s">
        <v>337</v>
      </c>
      <c r="S254" s="8" t="s">
        <v>1687</v>
      </c>
      <c r="T254" s="8" t="s">
        <v>1688</v>
      </c>
      <c r="U254" s="8">
        <v>24.96</v>
      </c>
      <c r="V254" s="8">
        <v>0</v>
      </c>
      <c r="W254" s="8">
        <v>30</v>
      </c>
      <c r="X254" s="8">
        <v>0</v>
      </c>
      <c r="Y254" s="9">
        <f t="shared" si="54"/>
        <v>22.69</v>
      </c>
      <c r="Z254" s="12">
        <f t="shared" si="55"/>
        <v>0.75633</v>
      </c>
      <c r="AA254" s="9">
        <f t="shared" si="56"/>
        <v>50.02</v>
      </c>
      <c r="AB254" s="12">
        <f t="shared" si="57"/>
      </c>
      <c r="AC254" s="9">
        <f t="shared" si="58"/>
      </c>
      <c r="AD254" s="17">
        <f t="shared" si="59"/>
        <v>453.6</v>
      </c>
      <c r="AE254" s="18"/>
    </row>
    <row r="255" spans="1:31" s="1" customFormat="1" ht="12.75" customHeight="1">
      <c r="A255" s="6" t="s">
        <v>1689</v>
      </c>
      <c r="B255" s="7"/>
      <c r="C255" s="7" t="s">
        <v>1690</v>
      </c>
      <c r="D255" s="6" t="s">
        <v>1691</v>
      </c>
      <c r="E255" s="6" t="s">
        <v>1692</v>
      </c>
      <c r="F255" s="6" t="s">
        <v>1693</v>
      </c>
      <c r="G255" s="8" t="s">
        <v>1694</v>
      </c>
      <c r="H255" s="6">
        <v>2500</v>
      </c>
      <c r="I255" s="9">
        <v>4954.55</v>
      </c>
      <c r="J255" s="10">
        <v>1.98182</v>
      </c>
      <c r="K255" s="8"/>
      <c r="L255" s="6">
        <v>12</v>
      </c>
      <c r="M255" s="6"/>
      <c r="N255" s="8"/>
      <c r="O255" s="14" t="s">
        <v>1181</v>
      </c>
      <c r="P255" s="11">
        <v>0.95</v>
      </c>
      <c r="Q255" s="8" t="s">
        <v>43</v>
      </c>
      <c r="R255" s="8" t="s">
        <v>80</v>
      </c>
      <c r="S255" s="8" t="s">
        <v>1695</v>
      </c>
      <c r="T255" s="8" t="s">
        <v>1696</v>
      </c>
      <c r="U255" s="8">
        <v>43.60004</v>
      </c>
      <c r="V255" s="8">
        <v>0</v>
      </c>
      <c r="W255" s="8">
        <v>10</v>
      </c>
      <c r="X255" s="8">
        <v>0</v>
      </c>
      <c r="Y255" s="9">
        <f t="shared" si="54"/>
        <v>39.64</v>
      </c>
      <c r="Z255" s="12">
        <f t="shared" si="55"/>
        <v>3.964</v>
      </c>
      <c r="AA255" s="9">
        <f t="shared" si="56"/>
        <v>76.03</v>
      </c>
      <c r="AB255" s="12">
        <f t="shared" si="57"/>
      </c>
      <c r="AC255" s="9">
        <f t="shared" si="58"/>
      </c>
      <c r="AD255" s="17">
        <f t="shared" si="59"/>
        <v>2375</v>
      </c>
      <c r="AE255" s="18"/>
    </row>
    <row r="256" spans="1:31" s="1" customFormat="1" ht="12.75" customHeight="1">
      <c r="A256" s="6" t="s">
        <v>1697</v>
      </c>
      <c r="B256" s="7"/>
      <c r="C256" s="7" t="s">
        <v>1698</v>
      </c>
      <c r="D256" s="6"/>
      <c r="E256" s="6"/>
      <c r="F256" s="6"/>
      <c r="G256" s="8"/>
      <c r="H256" s="6" t="s">
        <v>463</v>
      </c>
      <c r="I256" s="9">
        <v>0</v>
      </c>
      <c r="J256" s="10">
        <v>0</v>
      </c>
      <c r="K256" s="8"/>
      <c r="L256" s="6" t="s">
        <v>463</v>
      </c>
      <c r="M256" s="6"/>
      <c r="N256" s="8"/>
      <c r="O256" s="14"/>
      <c r="P256" s="11">
        <v>1469.6864</v>
      </c>
      <c r="Q256" s="8" t="s">
        <v>43</v>
      </c>
      <c r="R256" s="8" t="s">
        <v>910</v>
      </c>
      <c r="S256" s="8"/>
      <c r="T256" s="8"/>
      <c r="U256" s="8"/>
      <c r="V256" s="8">
        <v>0</v>
      </c>
      <c r="W256" s="8"/>
      <c r="X256" s="8">
        <v>0</v>
      </c>
      <c r="Y256" s="9">
        <f t="shared" si="54"/>
      </c>
      <c r="Z256" s="12">
        <f t="shared" si="55"/>
      </c>
      <c r="AA256" s="9">
        <f t="shared" si="56"/>
      </c>
      <c r="AB256" s="12">
        <f t="shared" si="57"/>
      </c>
      <c r="AC256" s="9">
        <f t="shared" si="58"/>
      </c>
      <c r="AD256" s="17">
        <f t="shared" si="59"/>
      </c>
      <c r="AE256" s="18"/>
    </row>
    <row r="257" spans="1:31" s="1" customFormat="1" ht="25.5" customHeight="1">
      <c r="A257" s="6" t="s">
        <v>1697</v>
      </c>
      <c r="B257" s="7" t="s">
        <v>464</v>
      </c>
      <c r="C257" s="7"/>
      <c r="D257" s="6" t="s">
        <v>1699</v>
      </c>
      <c r="E257" s="6" t="s">
        <v>1700</v>
      </c>
      <c r="F257" s="6" t="s">
        <v>1701</v>
      </c>
      <c r="G257" s="8" t="s">
        <v>1702</v>
      </c>
      <c r="H257" s="6">
        <v>5600</v>
      </c>
      <c r="I257" s="9">
        <v>6160</v>
      </c>
      <c r="J257" s="10">
        <v>1.1</v>
      </c>
      <c r="K257" s="8"/>
      <c r="L257" s="6">
        <v>12</v>
      </c>
      <c r="M257" s="6"/>
      <c r="N257" s="8"/>
      <c r="O257" s="14" t="s">
        <v>35</v>
      </c>
      <c r="P257" s="11">
        <v>0.14587</v>
      </c>
      <c r="Q257" s="8" t="s">
        <v>43</v>
      </c>
      <c r="R257" s="8" t="s">
        <v>910</v>
      </c>
      <c r="S257" s="8" t="s">
        <v>1703</v>
      </c>
      <c r="T257" s="8" t="s">
        <v>1704</v>
      </c>
      <c r="U257" s="8">
        <v>0</v>
      </c>
      <c r="V257" s="8">
        <v>12.74</v>
      </c>
      <c r="W257" s="8">
        <v>28</v>
      </c>
      <c r="X257" s="8">
        <v>0</v>
      </c>
      <c r="Y257" s="9">
        <f t="shared" si="54"/>
      </c>
      <c r="Z257" s="12">
        <f t="shared" si="55"/>
      </c>
      <c r="AA257" s="9">
        <f t="shared" si="56"/>
      </c>
      <c r="AB257" s="12">
        <f t="shared" si="57"/>
        <v>0.455</v>
      </c>
      <c r="AC257" s="9">
        <f t="shared" si="58"/>
        <v>67.94</v>
      </c>
      <c r="AD257" s="17">
        <f t="shared" si="59"/>
        <v>816.872</v>
      </c>
      <c r="AE257" s="18"/>
    </row>
    <row r="258" spans="1:31" s="1" customFormat="1" ht="25.5" customHeight="1">
      <c r="A258" s="6" t="s">
        <v>1697</v>
      </c>
      <c r="B258" s="7" t="s">
        <v>471</v>
      </c>
      <c r="C258" s="7"/>
      <c r="D258" s="6" t="s">
        <v>1699</v>
      </c>
      <c r="E258" s="6" t="s">
        <v>1700</v>
      </c>
      <c r="F258" s="6" t="s">
        <v>1701</v>
      </c>
      <c r="G258" s="8" t="s">
        <v>1705</v>
      </c>
      <c r="H258" s="6">
        <v>3360</v>
      </c>
      <c r="I258" s="9">
        <v>3024</v>
      </c>
      <c r="J258" s="10">
        <v>0.9</v>
      </c>
      <c r="K258" s="8"/>
      <c r="L258" s="6">
        <v>12</v>
      </c>
      <c r="M258" s="6"/>
      <c r="N258" s="8"/>
      <c r="O258" s="14" t="s">
        <v>35</v>
      </c>
      <c r="P258" s="11">
        <v>0.19429</v>
      </c>
      <c r="Q258" s="8" t="s">
        <v>43</v>
      </c>
      <c r="R258" s="8" t="s">
        <v>910</v>
      </c>
      <c r="S258" s="8" t="s">
        <v>1706</v>
      </c>
      <c r="T258" s="8" t="s">
        <v>1707</v>
      </c>
      <c r="U258" s="8">
        <v>0</v>
      </c>
      <c r="V258" s="8">
        <v>10.13</v>
      </c>
      <c r="W258" s="8">
        <v>28</v>
      </c>
      <c r="X258" s="8">
        <v>0</v>
      </c>
      <c r="Y258" s="9">
        <f t="shared" si="54"/>
      </c>
      <c r="Z258" s="12">
        <f t="shared" si="55"/>
      </c>
      <c r="AA258" s="9">
        <f t="shared" si="56"/>
      </c>
      <c r="AB258" s="12">
        <f t="shared" si="57"/>
        <v>0.36179</v>
      </c>
      <c r="AC258" s="9">
        <f t="shared" si="58"/>
        <v>46.3</v>
      </c>
      <c r="AD258" s="17">
        <f t="shared" si="59"/>
        <v>652.8144</v>
      </c>
      <c r="AE258" s="18"/>
    </row>
    <row r="259" spans="1:31" s="1" customFormat="1" ht="12.75" customHeight="1">
      <c r="A259" s="6" t="s">
        <v>1708</v>
      </c>
      <c r="B259" s="7"/>
      <c r="C259" s="7" t="s">
        <v>1709</v>
      </c>
      <c r="D259" s="6"/>
      <c r="E259" s="6"/>
      <c r="F259" s="6"/>
      <c r="G259" s="8"/>
      <c r="H259" s="6" t="s">
        <v>463</v>
      </c>
      <c r="I259" s="9">
        <v>0</v>
      </c>
      <c r="J259" s="10">
        <v>0</v>
      </c>
      <c r="K259" s="8"/>
      <c r="L259" s="6" t="s">
        <v>463</v>
      </c>
      <c r="M259" s="6"/>
      <c r="N259" s="8"/>
      <c r="O259" s="14"/>
      <c r="P259" s="11">
        <v>21457.9076</v>
      </c>
      <c r="Q259" s="8" t="s">
        <v>43</v>
      </c>
      <c r="R259" s="8" t="s">
        <v>910</v>
      </c>
      <c r="S259" s="8"/>
      <c r="T259" s="8"/>
      <c r="U259" s="8"/>
      <c r="V259" s="8">
        <v>0</v>
      </c>
      <c r="W259" s="8"/>
      <c r="X259" s="8">
        <v>0</v>
      </c>
      <c r="Y259" s="9">
        <f t="shared" si="54"/>
      </c>
      <c r="Z259" s="12">
        <f t="shared" si="55"/>
      </c>
      <c r="AA259" s="9">
        <f t="shared" si="56"/>
      </c>
      <c r="AB259" s="12">
        <f t="shared" si="57"/>
      </c>
      <c r="AC259" s="9">
        <f t="shared" si="58"/>
      </c>
      <c r="AD259" s="17">
        <f t="shared" si="59"/>
      </c>
      <c r="AE259" s="18"/>
    </row>
    <row r="260" spans="1:31" s="1" customFormat="1" ht="25.5" customHeight="1">
      <c r="A260" s="6" t="s">
        <v>1708</v>
      </c>
      <c r="B260" s="7" t="s">
        <v>464</v>
      </c>
      <c r="C260" s="7"/>
      <c r="D260" s="6" t="s">
        <v>1699</v>
      </c>
      <c r="E260" s="6" t="s">
        <v>1700</v>
      </c>
      <c r="F260" s="6" t="s">
        <v>33</v>
      </c>
      <c r="G260" s="8" t="s">
        <v>106</v>
      </c>
      <c r="H260" s="6">
        <v>93400</v>
      </c>
      <c r="I260" s="9">
        <v>102740</v>
      </c>
      <c r="J260" s="10">
        <v>1.1</v>
      </c>
      <c r="K260" s="8"/>
      <c r="L260" s="6">
        <v>12</v>
      </c>
      <c r="M260" s="6"/>
      <c r="N260" s="8"/>
      <c r="O260" s="14" t="s">
        <v>35</v>
      </c>
      <c r="P260" s="11">
        <v>0.14286</v>
      </c>
      <c r="Q260" s="8" t="s">
        <v>43</v>
      </c>
      <c r="R260" s="8" t="s">
        <v>910</v>
      </c>
      <c r="S260" s="8" t="s">
        <v>1710</v>
      </c>
      <c r="T260" s="8" t="s">
        <v>1711</v>
      </c>
      <c r="U260" s="8">
        <v>0</v>
      </c>
      <c r="V260" s="8">
        <v>12.74</v>
      </c>
      <c r="W260" s="8">
        <v>28</v>
      </c>
      <c r="X260" s="8">
        <v>0</v>
      </c>
      <c r="Y260" s="9">
        <f t="shared" si="54"/>
      </c>
      <c r="Z260" s="12">
        <f t="shared" si="55"/>
      </c>
      <c r="AA260" s="9">
        <f t="shared" si="56"/>
      </c>
      <c r="AB260" s="12">
        <f t="shared" si="57"/>
        <v>0.455</v>
      </c>
      <c r="AC260" s="9">
        <f t="shared" si="58"/>
        <v>68.6</v>
      </c>
      <c r="AD260" s="17">
        <f t="shared" si="59"/>
        <v>13343.123999999998</v>
      </c>
      <c r="AE260" s="18"/>
    </row>
    <row r="261" spans="1:31" s="1" customFormat="1" ht="25.5" customHeight="1">
      <c r="A261" s="6" t="s">
        <v>1708</v>
      </c>
      <c r="B261" s="7" t="s">
        <v>471</v>
      </c>
      <c r="C261" s="7"/>
      <c r="D261" s="6" t="s">
        <v>1699</v>
      </c>
      <c r="E261" s="6" t="s">
        <v>1700</v>
      </c>
      <c r="F261" s="6" t="s">
        <v>33</v>
      </c>
      <c r="G261" s="8" t="s">
        <v>568</v>
      </c>
      <c r="H261" s="6">
        <v>75740</v>
      </c>
      <c r="I261" s="9">
        <v>68166</v>
      </c>
      <c r="J261" s="10">
        <v>0.9</v>
      </c>
      <c r="K261" s="8"/>
      <c r="L261" s="6">
        <v>12</v>
      </c>
      <c r="M261" s="6"/>
      <c r="N261" s="8"/>
      <c r="O261" s="14" t="s">
        <v>35</v>
      </c>
      <c r="P261" s="11">
        <v>0.10714</v>
      </c>
      <c r="Q261" s="8" t="s">
        <v>43</v>
      </c>
      <c r="R261" s="8" t="s">
        <v>910</v>
      </c>
      <c r="S261" s="8" t="s">
        <v>1712</v>
      </c>
      <c r="T261" s="8" t="s">
        <v>1713</v>
      </c>
      <c r="U261" s="8">
        <v>0</v>
      </c>
      <c r="V261" s="8">
        <v>10.13</v>
      </c>
      <c r="W261" s="8">
        <v>28</v>
      </c>
      <c r="X261" s="8">
        <v>0</v>
      </c>
      <c r="Y261" s="9">
        <f t="shared" si="54"/>
      </c>
      <c r="Z261" s="12">
        <f t="shared" si="55"/>
      </c>
      <c r="AA261" s="9">
        <f t="shared" si="56"/>
      </c>
      <c r="AB261" s="12">
        <f t="shared" si="57"/>
        <v>0.36179</v>
      </c>
      <c r="AC261" s="9">
        <f t="shared" si="58"/>
        <v>70.39</v>
      </c>
      <c r="AD261" s="17">
        <f t="shared" si="59"/>
        <v>8114.7836</v>
      </c>
      <c r="AE261" s="18"/>
    </row>
  </sheetData>
  <sheetProtection/>
  <autoFilter ref="A8:AD261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Pomes</dc:creator>
  <cp:keywords/>
  <dc:description/>
  <cp:lastModifiedBy>c.pomes</cp:lastModifiedBy>
  <dcterms:created xsi:type="dcterms:W3CDTF">2012-04-19T12:46:33Z</dcterms:created>
  <dcterms:modified xsi:type="dcterms:W3CDTF">2012-09-12T12:24:18Z</dcterms:modified>
  <cp:category/>
  <cp:version/>
  <cp:contentType/>
  <cp:contentStatus/>
</cp:coreProperties>
</file>