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glio1" sheetId="1" r:id="rId1"/>
  </sheets>
  <definedNames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<sst xmlns="http://schemas.openxmlformats.org/spreadsheetml/2006/main" count="345" uniqueCount="168">
  <si>
    <t>LOTTO</t>
  </si>
  <si>
    <t>SUBLOTTO</t>
  </si>
  <si>
    <t>ATC</t>
  </si>
  <si>
    <t>DESCRIZIONE</t>
  </si>
  <si>
    <t>Forma Farmaceutica</t>
  </si>
  <si>
    <t>Dosaggio</t>
  </si>
  <si>
    <t>Unità misura per la formulazione del prezzo</t>
  </si>
  <si>
    <t>B05BA01</t>
  </si>
  <si>
    <t>SOLUZIONE PER INFUSIONE - FLACONE</t>
  </si>
  <si>
    <t>4% - 500 ml</t>
  </si>
  <si>
    <t>UP</t>
  </si>
  <si>
    <r>
      <t>Aminoacidi levogiri Essenziali+Non Essenziali (</t>
    </r>
    <r>
      <rPr>
        <u val="single"/>
        <sz val="9"/>
        <rFont val="Calibri"/>
        <family val="2"/>
      </rPr>
      <t>ALMENO CON</t>
    </r>
    <r>
      <rPr>
        <sz val="9"/>
        <rFont val="Calibri"/>
        <family val="2"/>
      </rPr>
      <t xml:space="preserve"> L-fenilalanina, L-leucina, L-lisina, L-metionina, L-treonina, L-triptofano, L-valina, L-istidina, L-alanina, L-arginina, L-isoleucina) </t>
    </r>
  </si>
  <si>
    <t xml:space="preserve">10% - 500 ml  </t>
  </si>
  <si>
    <t>a</t>
  </si>
  <si>
    <r>
      <t>Aminoacidi Essenziali+Non Essenziali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ad uso pediatrico (L-fenilalanina, L-leucina, L-isoleucina, L-lisina, L-metionina, L-treonina, L-triptofano,L-valina, L-taurina, L-istidina, L-tirosina, L-cisteina) </t>
    </r>
  </si>
  <si>
    <t>6% - 100 ml</t>
  </si>
  <si>
    <t>b</t>
  </si>
  <si>
    <t>6% - 250 ml</t>
  </si>
  <si>
    <t>c</t>
  </si>
  <si>
    <t xml:space="preserve">Aminoacidi Essenziali+Non Essenziali ad uso pediatrico (L-fenilalanina, L-leucina, L-isoleucina, L-lisina, L-metionina, L-treonina, L-triptofano,L-valina, L-taurina, L-istidina, L-tirosina, L-cisteina) </t>
  </si>
  <si>
    <t>6% - 500 ml</t>
  </si>
  <si>
    <t>Aminoacidi selettivi (alto contenuto catena ramificata, basso contenuto aromatici e solforati)</t>
  </si>
  <si>
    <t>8% - 500 ml</t>
  </si>
  <si>
    <t>Aminoacidi Essenziali+Non Essenziali ad uso pediatrico (L-fenilalanina, L-leucina, L-isoleucina, L-lisina, L-metionina, L-treonina, L-triptofano, L-valina, L-taurina, L-istidina, L-tirosina, L-cisteina)</t>
  </si>
  <si>
    <t>SOLUZIONE PER INFUSIONE - SACCA/FLACONE</t>
  </si>
  <si>
    <t>10% - 250 ml</t>
  </si>
  <si>
    <t>B05BA02</t>
  </si>
  <si>
    <r>
      <t xml:space="preserve">Emulsione lipidica al </t>
    </r>
    <r>
      <rPr>
        <b/>
        <sz val="9"/>
        <rFont val="Calibri"/>
        <family val="2"/>
      </rPr>
      <t>20%</t>
    </r>
    <r>
      <rPr>
        <sz val="9"/>
        <rFont val="Calibri"/>
        <family val="2"/>
      </rPr>
      <t xml:space="preserve"> con olio di soia + MCT o con olio di soia + olio di oliva </t>
    </r>
  </si>
  <si>
    <t>EMULSIONE PER INFUSIONE - SACCA/FLACONE</t>
  </si>
  <si>
    <t>20% - 100 ml</t>
  </si>
  <si>
    <t>20% - 250 ml</t>
  </si>
  <si>
    <r>
      <t xml:space="preserve">Emulsione lipidica al </t>
    </r>
    <r>
      <rPr>
        <b/>
        <sz val="9"/>
        <rFont val="Calibri"/>
        <family val="2"/>
      </rPr>
      <t>20%</t>
    </r>
    <r>
      <rPr>
        <sz val="9"/>
        <rFont val="Calibri"/>
        <family val="2"/>
      </rPr>
      <t xml:space="preserve"> con almeno 3 fonti lipidiche di cui una ricca in acidi grassi omega 3 </t>
    </r>
  </si>
  <si>
    <r>
      <t xml:space="preserve">Emulsione lipidica al </t>
    </r>
    <r>
      <rPr>
        <b/>
        <sz val="9"/>
        <color indexed="8"/>
        <rFont val="Calibri"/>
        <family val="2"/>
      </rPr>
      <t xml:space="preserve">20% </t>
    </r>
    <r>
      <rPr>
        <sz val="9"/>
        <color indexed="8"/>
        <rFont val="Calibri"/>
        <family val="2"/>
      </rPr>
      <t xml:space="preserve">con almeno 3 fonti lipidiche di cui una ricca in acidi grassi omega 3 </t>
    </r>
  </si>
  <si>
    <t>20% - 500 ml</t>
  </si>
  <si>
    <t>B05BA10</t>
  </si>
  <si>
    <r>
      <t xml:space="preserve">Sacche binarie centrali </t>
    </r>
    <r>
      <rPr>
        <b/>
        <sz val="9"/>
        <color indexed="8"/>
        <rFont val="Calibri"/>
        <family val="2"/>
      </rPr>
      <t>con elettroliti: aminoacidi 40-50 g/l, glucosio 150-200 g/l</t>
    </r>
  </si>
  <si>
    <t>SOLUZIONE PER INFUSIONE - SACCA</t>
  </si>
  <si>
    <t>1000 ml</t>
  </si>
  <si>
    <t>EMULSIONE PER INFUSIONE - SACCA</t>
  </si>
  <si>
    <t>1000 ml-1206 ml</t>
  </si>
  <si>
    <t>1250 ml-1500 ml</t>
  </si>
  <si>
    <t>1875 ml-2020 ml</t>
  </si>
  <si>
    <t>1000 ml-1250 ml</t>
  </si>
  <si>
    <t>1500 ml-1875 ml</t>
  </si>
  <si>
    <r>
      <t xml:space="preserve">Sacche ternarie centrali </t>
    </r>
    <r>
      <rPr>
        <b/>
        <sz val="9"/>
        <color indexed="8"/>
        <rFont val="Calibri"/>
        <family val="2"/>
      </rPr>
      <t>con elettroliti</t>
    </r>
    <r>
      <rPr>
        <sz val="9"/>
        <color indexed="8"/>
        <rFont val="Calibri"/>
        <family val="2"/>
      </rPr>
      <t xml:space="preserve"> per pz normocatabolici con fonte lipidica contenente olio di soia + olio di oliva o olio di soia + MCT: azoto 7-8 g/l</t>
    </r>
  </si>
  <si>
    <t>1875 ml-2000 ml</t>
  </si>
  <si>
    <r>
      <t xml:space="preserve">Sacche ternarie centrali </t>
    </r>
    <r>
      <rPr>
        <b/>
        <sz val="9"/>
        <color indexed="8"/>
        <rFont val="Calibri"/>
        <family val="2"/>
      </rPr>
      <t xml:space="preserve">con elettroliti </t>
    </r>
    <r>
      <rPr>
        <sz val="9"/>
        <color indexed="8"/>
        <rFont val="Calibri"/>
        <family val="2"/>
      </rPr>
      <t>per pazienti ipercatabolici con almeno due fonti lipidiche: azoto 10-12 g/l</t>
    </r>
  </si>
  <si>
    <t>1400 ml-1600 ml</t>
  </si>
  <si>
    <r>
      <t xml:space="preserve">Sacche ternarie centrali </t>
    </r>
    <r>
      <rPr>
        <b/>
        <sz val="9"/>
        <color indexed="8"/>
        <rFont val="Calibri"/>
        <family val="2"/>
      </rPr>
      <t xml:space="preserve">con elettroliti </t>
    </r>
    <r>
      <rPr>
        <sz val="9"/>
        <color indexed="8"/>
        <rFont val="Calibri"/>
        <family val="2"/>
      </rPr>
      <t>per pazienti ipercatabolici con fonte lipidica ricca in acidi grassi omega 3 , azoto 8-9 g/l</t>
    </r>
  </si>
  <si>
    <r>
      <t xml:space="preserve">Sacche ternarie centrali </t>
    </r>
    <r>
      <rPr>
        <b/>
        <sz val="9"/>
        <color indexed="8"/>
        <rFont val="Calibri"/>
        <family val="2"/>
      </rPr>
      <t>con elettroliti</t>
    </r>
    <r>
      <rPr>
        <sz val="9"/>
        <color indexed="8"/>
        <rFont val="Calibri"/>
        <family val="2"/>
      </rPr>
      <t xml:space="preserve"> per pazienti ipercatabolici con fonte lipidica ricca in acidi grassi omega 3, azoto 8-9 g/l</t>
    </r>
  </si>
  <si>
    <t>1800 ml-1970 ml</t>
  </si>
  <si>
    <r>
      <t xml:space="preserve">Sacche ternarie centrali </t>
    </r>
    <r>
      <rPr>
        <b/>
        <sz val="9"/>
        <color indexed="8"/>
        <rFont val="Calibri"/>
        <family val="2"/>
      </rPr>
      <t xml:space="preserve">con elettroliti </t>
    </r>
    <r>
      <rPr>
        <sz val="9"/>
        <color indexed="8"/>
        <rFont val="Calibri"/>
        <family val="2"/>
      </rPr>
      <t xml:space="preserve">per pazienti ipercatabolici con fonte lipidica ricca in acidi grassi omega 3, azoto 8-9 g/l </t>
    </r>
  </si>
  <si>
    <t>950 ml-1100 ml</t>
  </si>
  <si>
    <r>
      <t xml:space="preserve">Sacche ternarie centrali a volume ridotto </t>
    </r>
    <r>
      <rPr>
        <b/>
        <sz val="9"/>
        <color indexed="8"/>
        <rFont val="Calibri"/>
        <family val="2"/>
      </rPr>
      <t xml:space="preserve">con elettroliti </t>
    </r>
    <r>
      <rPr>
        <sz val="9"/>
        <color indexed="8"/>
        <rFont val="Calibri"/>
        <family val="2"/>
      </rPr>
      <t xml:space="preserve">con fonte lipidica contenente non solo olio di soia, azoto 8-12g/l </t>
    </r>
  </si>
  <si>
    <t>600 ml-650 ml</t>
  </si>
  <si>
    <r>
      <t xml:space="preserve">Sacche ternarie centrali </t>
    </r>
    <r>
      <rPr>
        <b/>
        <sz val="9"/>
        <color indexed="8"/>
        <rFont val="Calibri"/>
        <family val="2"/>
      </rPr>
      <t xml:space="preserve">senza elettroliti </t>
    </r>
    <r>
      <rPr>
        <sz val="9"/>
        <color indexed="8"/>
        <rFont val="Calibri"/>
        <family val="2"/>
      </rPr>
      <t>con fonte lipidica contenente non solo olio di soia, azoto 8-9 g/l</t>
    </r>
  </si>
  <si>
    <t>950 ml-1000 ml</t>
  </si>
  <si>
    <r>
      <t>Sacche ternarie centrali</t>
    </r>
    <r>
      <rPr>
        <b/>
        <sz val="9"/>
        <color indexed="8"/>
        <rFont val="Calibri"/>
        <family val="2"/>
      </rPr>
      <t xml:space="preserve"> senza elettroliti </t>
    </r>
    <r>
      <rPr>
        <sz val="9"/>
        <color indexed="8"/>
        <rFont val="Calibri"/>
        <family val="2"/>
      </rPr>
      <t>con fonte lipidica contenente non solo olio di soia, azoto 8-9 g/l</t>
    </r>
  </si>
  <si>
    <r>
      <t>Sacche ternarie centrali</t>
    </r>
    <r>
      <rPr>
        <b/>
        <sz val="9"/>
        <color indexed="8"/>
        <rFont val="Calibri"/>
        <family val="2"/>
      </rPr>
      <t xml:space="preserve"> senza elettroliti</t>
    </r>
    <r>
      <rPr>
        <sz val="9"/>
        <color indexed="8"/>
        <rFont val="Calibri"/>
        <family val="2"/>
      </rPr>
      <t xml:space="preserve"> con fonte lipidica contenente non solo olio di soia, azoto 8-9 g/l</t>
    </r>
  </si>
  <si>
    <t>B05XA30</t>
  </si>
  <si>
    <t>Oligoelementi tra cui: cromo ≤ 10 mcg/fl, selenio 60-100 mcg/fl, manganese 55 mcg/fl, rame 0,3-0,5 mg/fl , zinco 3-5 mg/fl</t>
  </si>
  <si>
    <t>CONCENTRATO PER SOLUZIONE PER INFUSIONE - FIALA</t>
  </si>
  <si>
    <t>10 ml</t>
  </si>
  <si>
    <t>EMULSIONE PER INFUSIONE - FLACONE</t>
  </si>
  <si>
    <r>
      <t>Aminoacidi levogiri a catena ramificata (CON ALMENO:  L-isoleucina, L-leucina, L-valina)</t>
    </r>
    <r>
      <rPr>
        <b/>
        <sz val="9"/>
        <color indexed="8"/>
        <rFont val="Calibri"/>
        <family val="2"/>
      </rPr>
      <t xml:space="preserve"> </t>
    </r>
    <r>
      <rPr>
        <b/>
        <strike/>
        <sz val="9"/>
        <rFont val="Calibri"/>
        <family val="2"/>
      </rPr>
      <t xml:space="preserve"> </t>
    </r>
  </si>
  <si>
    <r>
      <t xml:space="preserve">Sacche ternarie periferiche </t>
    </r>
    <r>
      <rPr>
        <b/>
        <sz val="9"/>
        <color indexed="8"/>
        <rFont val="Calibri"/>
        <family val="2"/>
      </rPr>
      <t>con elettrolit</t>
    </r>
    <r>
      <rPr>
        <sz val="9"/>
        <color indexed="8"/>
        <rFont val="Calibri"/>
        <family val="2"/>
      </rPr>
      <t>i con doppia fonte lipidica contenente olio di soia + olio di oliva o olio di soia + MCT</t>
    </r>
  </si>
  <si>
    <t>Oligoelementi per nutrizione parenterale in età pediatrica</t>
  </si>
  <si>
    <t>Fabbisogno stimato Piemonte 36 mesi</t>
  </si>
  <si>
    <t>Fabbisogno stimato VDA 36 mesi</t>
  </si>
  <si>
    <t>Fabbisogno stimato TOTALE 36 mesi</t>
  </si>
  <si>
    <t>--</t>
  </si>
  <si>
    <r>
      <t xml:space="preserve">Sacche ternarie periferiche </t>
    </r>
    <r>
      <rPr>
        <b/>
        <sz val="9"/>
        <color indexed="8"/>
        <rFont val="Calibri"/>
        <family val="2"/>
      </rPr>
      <t>con elettroliti</t>
    </r>
    <r>
      <rPr>
        <sz val="9"/>
        <color indexed="8"/>
        <rFont val="Calibri"/>
        <family val="2"/>
      </rPr>
      <t xml:space="preserve"> con fonte lipidica contenente anche olio di pesce </t>
    </r>
  </si>
  <si>
    <t xml:space="preserve">GARA 107-2022 GARA EUROPEA PER LA FORNITURA DI SOLUZIONI E SACCHE PER NUTRIZIONE PARENTERALE E SERVIZI CONNESSI PER AZIENDE DEL SERVIZIO SANITARIO DELLE REGIONI PIEMONTE E VALLE D’AOSTA (GARA 107-2022) – LOTTI DA 1 A 27 </t>
  </si>
  <si>
    <t>20% -100 ml</t>
  </si>
  <si>
    <t>EMULSIONE PER INFUSIONE - FLACONE/SACCA</t>
  </si>
  <si>
    <t>Prezzo unitario offerto €</t>
  </si>
  <si>
    <t>CIG</t>
  </si>
  <si>
    <t>95061692D3</t>
  </si>
  <si>
    <t>9506296B9E</t>
  </si>
  <si>
    <t>9506376DA2</t>
  </si>
  <si>
    <t>95064109B2</t>
  </si>
  <si>
    <t>9506529BE5</t>
  </si>
  <si>
    <t>95065805FD</t>
  </si>
  <si>
    <t>95066396AD</t>
  </si>
  <si>
    <t>9506702AA9</t>
  </si>
  <si>
    <t>9506760A86</t>
  </si>
  <si>
    <t>95067870D1</t>
  </si>
  <si>
    <t>9506819B36</t>
  </si>
  <si>
    <t>9506842E30</t>
  </si>
  <si>
    <t>950687054E</t>
  </si>
  <si>
    <t>950690415E</t>
  </si>
  <si>
    <t>95069317A4</t>
  </si>
  <si>
    <t>95086978FD</t>
  </si>
  <si>
    <t>950871148C</t>
  </si>
  <si>
    <t>9508739BA5</t>
  </si>
  <si>
    <t>950874616F</t>
  </si>
  <si>
    <t>9508761DCC</t>
  </si>
  <si>
    <t>Nome commerciale comprensivo di dosaggio</t>
  </si>
  <si>
    <t>AIC</t>
  </si>
  <si>
    <t>029165065</t>
  </si>
  <si>
    <t>SIFRAMIN soluzione di aminoacidi sintetici ramificati al  40 mg/ml</t>
  </si>
  <si>
    <t>029169099</t>
  </si>
  <si>
    <t>SINTAMIN soluzione di aminoacidi sintetici essenziali e non essenziali al 10%</t>
  </si>
  <si>
    <t>029362035</t>
  </si>
  <si>
    <t>ISOSELECT 8% Flacone 500 mlCODICE 6112032</t>
  </si>
  <si>
    <t>029189040</t>
  </si>
  <si>
    <t>029189053</t>
  </si>
  <si>
    <t>029189065</t>
  </si>
  <si>
    <t>TPH 6% 100ML
CODICE 61350A6</t>
  </si>
  <si>
    <t>TPH 6% 250ML
CODICE 61360A6</t>
  </si>
  <si>
    <t>TPH 6% 5000ML
CODICE 61370A6</t>
  </si>
  <si>
    <t>027485174</t>
  </si>
  <si>
    <t>027485186</t>
  </si>
  <si>
    <t>LIPOFUNDIN MCT 10%+10% 100 ML art.3551091</t>
  </si>
  <si>
    <t>LIPOFUNDIN MCT 10%+10% 250 ML art.3551105</t>
  </si>
  <si>
    <t>037135148</t>
  </si>
  <si>
    <t>037135062</t>
  </si>
  <si>
    <t>037135050</t>
  </si>
  <si>
    <t>SMOFLIPID 200MG/ML  250 ml</t>
  </si>
  <si>
    <t>SMOFLIPID 200MG/ML 500 ml</t>
  </si>
  <si>
    <t>SMOFLIPID 200MG/ML 100 ml</t>
  </si>
  <si>
    <t>041473048</t>
  </si>
  <si>
    <t>PERISMOFVEN - emulsione  per infusione per TPN</t>
  </si>
  <si>
    <t>041473164</t>
  </si>
  <si>
    <t>PERISMOFVEN 750 mOsm/L - emulsione per infusione - 4 sacche biofine  multicomparmentate da 1400 ml</t>
  </si>
  <si>
    <t>041473188</t>
  </si>
  <si>
    <t>PERISMOFVEN 750 mOsm/L - emulsione per infusione - 4 sacche biofine  multicomparmentate da 1950 ml</t>
  </si>
  <si>
    <t>039941012</t>
  </si>
  <si>
    <t>OLIMEL N4E PERIFERICO 1000 ml 
CODICE LDB3WF1E</t>
  </si>
  <si>
    <t>039941024</t>
  </si>
  <si>
    <t>OLIMEL N4E PERIFERICO 1500 mlù
CODICE LDB3WF1F</t>
  </si>
  <si>
    <t>039941152</t>
  </si>
  <si>
    <t>OLIMEL N7E 1500 ml
CODICE LDB3WG1F</t>
  </si>
  <si>
    <t>039941164</t>
  </si>
  <si>
    <t>OLIMEL N7E 2000 ml
CODICE LDB3WG1G</t>
  </si>
  <si>
    <t>039941404</t>
  </si>
  <si>
    <t>OLIMEL N12E 1000 ml
CODICE LDB3WH1E</t>
  </si>
  <si>
    <t>040716425</t>
  </si>
  <si>
    <t>SMOFKABIVEN AA 6,5% - emulsione per infusione con elettroliti - n. 4  sacche in biofine multicompartimentate da  1518 ml</t>
  </si>
  <si>
    <t>040716084</t>
  </si>
  <si>
    <t>SMOFKABIVEN 1477 ®  – sacca in Biofine per NPT centrale a tre scomparti, contenente Smoflipid al 20%, soluzione di aminoacidi ed elettroliti - glucosio in volume da 1477 ml. Kcal totali: 1600 - gr. di N :12 - 4 sacche 1477 ml</t>
  </si>
  <si>
    <t>040716122</t>
  </si>
  <si>
    <t>SMOFKABIVEN 1970 ®  – sacca in Biofine per NPT centrale a tre scomparti, contenente Smoflipid al 20%, soluzione di aminoacidi ed elettroliti - glucosio in volume da 1970 ml. Kcal totali: 2200 - gr. di N: 16 - 4 sacche 1970 ml</t>
  </si>
  <si>
    <t>040716045</t>
  </si>
  <si>
    <t>SMOFKABIVEN 986 ®  – sacca in Biofine per NPT centrale a tre scomparti, contenente Smoflipid al 20%, soluzione di aminoacidi ed elettroliti - glucosio in volume da 986 ml. Kcal totali:1100 - gr. di N: 8 - 4 sacche 986  ml</t>
  </si>
  <si>
    <t>039941392</t>
  </si>
  <si>
    <t>OLIMEL N12E 650 ml
CODICE LDB3WH1C</t>
  </si>
  <si>
    <t>040716209</t>
  </si>
  <si>
    <t>SMOFKABIVEN 986 ® SENZA ELETTROLITI – sacca in Biofine per NPT centrale a tre scomparti, contenente Smoflipid al 20%, soluzione di aminoacidi - glucosio in volume da 986  ml. Kcal totali:1100 - gr. di N: 8 - 4 sacche 986  ml</t>
  </si>
  <si>
    <t>040716247</t>
  </si>
  <si>
    <t>SMOFKABIVEN 1477 ® SENZA ELETTROLITI – sacca in Biofine per NPT centrale a tre scomparti, contenente Smoflipid al 20%, soluzione di aminoacidi - glucosio in volume da 1477 ml. Kcal totali: 1600 - gr. di N: 12 - 4 sacche 1477  ml</t>
  </si>
  <si>
    <t>039941075</t>
  </si>
  <si>
    <t>OLIMEL N9  2000 ml
CODICE LDB3XP1G</t>
  </si>
  <si>
    <t>029231038</t>
  </si>
  <si>
    <t>ADDAMEL N - 7,7 mg/10 ml  concentrato per soluzione per infusione 20 fiale  da 10 ml</t>
  </si>
  <si>
    <t>044490011</t>
  </si>
  <si>
    <t>TRACYELT
CODICE 596071</t>
  </si>
  <si>
    <t>Fornitore + P.IVA</t>
  </si>
  <si>
    <t>026905101</t>
  </si>
  <si>
    <t>PRIMENE 10% 250 ml
CODICE LCA3CG133P79</t>
  </si>
  <si>
    <t>Fresenius Kabi Italia s.r.l.
P IVA 03524050238</t>
  </si>
  <si>
    <t>Baxter S.p.A.
P IVA 00492340583</t>
  </si>
  <si>
    <t>B. Braun Milano S.p.A.
P IVA 00674840152</t>
  </si>
  <si>
    <t>SCADENZA</t>
  </si>
  <si>
    <t>21.03.2026</t>
  </si>
  <si>
    <t>TABELLA PRODOTTI</t>
  </si>
  <si>
    <t>CLINIMIX N17G35E 1000 ml
CODICE LDB9783</t>
  </si>
  <si>
    <t>032167405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</si>
</sst>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_-* #,##0_-;\-* #,##0_-;_-* &quot;-&quot;??_-;_-@_-"/>
    <numFmt numFmtId="172" formatCode="#,##0_ ;\-#,##0\ "/>
    <numFmt numFmtId="173" formatCode="#,##0.00000"/>
    <numFmt numFmtId="174" formatCode="0.00000"/>
    <numFmt numFmtId="175" formatCode="#,##0.00000\ &quot;€&quot;"/>
    <numFmt numFmtId="176" formatCode="#,##0.000000\ _€"/>
    <numFmt numFmtId="177" formatCode="#,##0.00000\ _€"/>
    <numFmt numFmtId="178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trike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3" fontId="45" fillId="0" borderId="16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3" fontId="45" fillId="0" borderId="16" xfId="0" applyNumberFormat="1" applyFont="1" applyFill="1" applyBorder="1" applyAlignment="1">
      <alignment wrapText="1"/>
    </xf>
    <xf numFmtId="173" fontId="45" fillId="0" borderId="16" xfId="0" applyNumberFormat="1" applyFont="1" applyFill="1" applyBorder="1" applyAlignment="1">
      <alignment vertical="center" wrapText="1"/>
    </xf>
    <xf numFmtId="49" fontId="45" fillId="0" borderId="16" xfId="0" applyNumberFormat="1" applyFont="1" applyFill="1" applyBorder="1" applyAlignment="1" quotePrefix="1">
      <alignment horizontal="center" vertical="center"/>
    </xf>
    <xf numFmtId="49" fontId="45" fillId="0" borderId="17" xfId="0" applyNumberFormat="1" applyFont="1" applyFill="1" applyBorder="1" applyAlignment="1" quotePrefix="1">
      <alignment horizontal="center" vertical="center"/>
    </xf>
    <xf numFmtId="173" fontId="45" fillId="0" borderId="17" xfId="0" applyNumberFormat="1" applyFont="1" applyFill="1" applyBorder="1" applyAlignment="1">
      <alignment vertical="center" wrapText="1"/>
    </xf>
    <xf numFmtId="49" fontId="45" fillId="0" borderId="17" xfId="0" applyNumberFormat="1" applyFont="1" applyFill="1" applyBorder="1" applyAlignment="1">
      <alignment horizontal="center" vertical="center"/>
    </xf>
    <xf numFmtId="173" fontId="45" fillId="0" borderId="16" xfId="0" applyNumberFormat="1" applyFont="1" applyFill="1" applyBorder="1" applyAlignment="1" quotePrefix="1">
      <alignment horizontal="center" vertical="center"/>
    </xf>
    <xf numFmtId="173" fontId="45" fillId="0" borderId="18" xfId="0" applyNumberFormat="1" applyFont="1" applyFill="1" applyBorder="1" applyAlignment="1">
      <alignment horizontal="center" vertical="center"/>
    </xf>
    <xf numFmtId="173" fontId="45" fillId="0" borderId="16" xfId="0" applyNumberFormat="1" applyFont="1" applyFill="1" applyBorder="1" applyAlignment="1">
      <alignment horizontal="left" vertical="center" wrapText="1"/>
    </xf>
    <xf numFmtId="177" fontId="45" fillId="0" borderId="16" xfId="0" applyNumberFormat="1" applyFont="1" applyFill="1" applyBorder="1" applyAlignment="1">
      <alignment horizontal="center" vertical="center"/>
    </xf>
    <xf numFmtId="177" fontId="45" fillId="0" borderId="17" xfId="0" applyNumberFormat="1" applyFont="1" applyFill="1" applyBorder="1" applyAlignment="1">
      <alignment horizontal="center" vertical="center"/>
    </xf>
    <xf numFmtId="173" fontId="45" fillId="0" borderId="17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49" fontId="45" fillId="0" borderId="21" xfId="0" applyNumberFormat="1" applyFont="1" applyFill="1" applyBorder="1" applyAlignment="1">
      <alignment vertical="center" wrapText="1"/>
    </xf>
    <xf numFmtId="9" fontId="45" fillId="0" borderId="22" xfId="0" applyNumberFormat="1" applyFont="1" applyFill="1" applyBorder="1" applyAlignment="1">
      <alignment vertical="center" wrapText="1"/>
    </xf>
    <xf numFmtId="0" fontId="5" fillId="0" borderId="20" xfId="48" applyFont="1" applyFill="1" applyBorder="1" applyAlignment="1">
      <alignment vertical="center" wrapText="1"/>
      <protection/>
    </xf>
    <xf numFmtId="0" fontId="45" fillId="0" borderId="2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" fillId="0" borderId="12" xfId="48" applyFont="1" applyFill="1" applyBorder="1" applyAlignment="1">
      <alignment horizontal="left" wrapText="1"/>
      <protection/>
    </xf>
    <xf numFmtId="49" fontId="45" fillId="0" borderId="23" xfId="0" applyNumberFormat="1" applyFont="1" applyFill="1" applyBorder="1" applyAlignment="1">
      <alignment vertical="center" wrapText="1"/>
    </xf>
    <xf numFmtId="9" fontId="5" fillId="0" borderId="12" xfId="48" applyNumberFormat="1" applyFont="1" applyFill="1" applyBorder="1" applyAlignment="1">
      <alignment horizontal="left" vertical="center" wrapText="1"/>
      <protection/>
    </xf>
    <xf numFmtId="49" fontId="45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177" fontId="45" fillId="0" borderId="2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13" xfId="48" applyFont="1" applyFill="1" applyBorder="1" applyAlignment="1">
      <alignment horizontal="left" wrapText="1"/>
      <protection/>
    </xf>
    <xf numFmtId="49" fontId="45" fillId="0" borderId="24" xfId="0" applyNumberFormat="1" applyFont="1" applyFill="1" applyBorder="1" applyAlignment="1">
      <alignment vertical="center" wrapText="1"/>
    </xf>
    <xf numFmtId="9" fontId="5" fillId="0" borderId="13" xfId="48" applyNumberFormat="1" applyFont="1" applyFill="1" applyBorder="1" applyAlignment="1">
      <alignment horizontal="left" vertical="center" wrapText="1"/>
      <protection/>
    </xf>
    <xf numFmtId="49" fontId="45" fillId="0" borderId="13" xfId="0" applyNumberFormat="1" applyFont="1" applyFill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5" fillId="0" borderId="14" xfId="48" applyFont="1" applyFill="1" applyBorder="1" applyAlignment="1">
      <alignment horizontal="left" wrapText="1"/>
      <protection/>
    </xf>
    <xf numFmtId="49" fontId="45" fillId="0" borderId="25" xfId="0" applyNumberFormat="1" applyFont="1" applyFill="1" applyBorder="1" applyAlignment="1">
      <alignment vertical="center" wrapText="1"/>
    </xf>
    <xf numFmtId="9" fontId="5" fillId="0" borderId="14" xfId="48" applyNumberFormat="1" applyFont="1" applyFill="1" applyBorder="1" applyAlignment="1">
      <alignment horizontal="left" vertical="center" wrapText="1"/>
      <protection/>
    </xf>
    <xf numFmtId="49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 quotePrefix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" fillId="0" borderId="16" xfId="48" applyFont="1" applyFill="1" applyBorder="1" applyAlignment="1">
      <alignment horizontal="left" vertical="center" wrapText="1"/>
      <protection/>
    </xf>
    <xf numFmtId="49" fontId="45" fillId="0" borderId="26" xfId="0" applyNumberFormat="1" applyFont="1" applyFill="1" applyBorder="1" applyAlignment="1">
      <alignment vertical="center" wrapText="1"/>
    </xf>
    <xf numFmtId="9" fontId="5" fillId="0" borderId="16" xfId="48" applyNumberFormat="1" applyFont="1" applyFill="1" applyBorder="1" applyAlignment="1">
      <alignment horizontal="left" vertical="center" wrapText="1"/>
      <protection/>
    </xf>
    <xf numFmtId="173" fontId="45" fillId="0" borderId="17" xfId="0" applyNumberFormat="1" applyFont="1" applyFill="1" applyBorder="1" applyAlignment="1">
      <alignment horizontal="center" vertical="center" wrapText="1"/>
    </xf>
    <xf numFmtId="9" fontId="5" fillId="0" borderId="22" xfId="48" applyNumberFormat="1" applyFont="1" applyFill="1" applyBorder="1" applyAlignment="1">
      <alignment vertical="center" wrapText="1"/>
      <protection/>
    </xf>
    <xf numFmtId="0" fontId="45" fillId="0" borderId="12" xfId="0" applyFont="1" applyFill="1" applyBorder="1" applyAlignment="1">
      <alignment horizontal="left" vertical="center" wrapText="1"/>
    </xf>
    <xf numFmtId="9" fontId="45" fillId="0" borderId="12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 quotePrefix="1">
      <alignment horizontal="center" vertical="center"/>
    </xf>
    <xf numFmtId="0" fontId="45" fillId="0" borderId="27" xfId="0" applyFont="1" applyFill="1" applyBorder="1" applyAlignment="1">
      <alignment vertical="center" wrapText="1"/>
    </xf>
    <xf numFmtId="173" fontId="5" fillId="0" borderId="27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9" fontId="45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vertical="center" wrapText="1"/>
    </xf>
    <xf numFmtId="49" fontId="45" fillId="0" borderId="28" xfId="0" applyNumberFormat="1" applyFont="1" applyFill="1" applyBorder="1" applyAlignment="1">
      <alignment vertical="center" wrapText="1"/>
    </xf>
    <xf numFmtId="173" fontId="45" fillId="0" borderId="29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/>
    </xf>
    <xf numFmtId="49" fontId="45" fillId="0" borderId="15" xfId="0" applyNumberFormat="1" applyFont="1" applyFill="1" applyBorder="1" applyAlignment="1">
      <alignment vertical="center" wrapText="1"/>
    </xf>
    <xf numFmtId="9" fontId="45" fillId="0" borderId="15" xfId="0" applyNumberFormat="1" applyFont="1" applyFill="1" applyBorder="1" applyAlignment="1">
      <alignment vertical="center" wrapText="1"/>
    </xf>
    <xf numFmtId="49" fontId="45" fillId="0" borderId="30" xfId="0" applyNumberFormat="1" applyFont="1" applyFill="1" applyBorder="1" applyAlignment="1">
      <alignment vertical="center" wrapText="1"/>
    </xf>
    <xf numFmtId="9" fontId="45" fillId="0" borderId="31" xfId="0" applyNumberFormat="1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justify" wrapText="1"/>
    </xf>
    <xf numFmtId="0" fontId="45" fillId="0" borderId="16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left" wrapText="1"/>
    </xf>
    <xf numFmtId="172" fontId="45" fillId="0" borderId="16" xfId="45" applyNumberFormat="1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172" fontId="45" fillId="0" borderId="22" xfId="45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/>
    </xf>
    <xf numFmtId="172" fontId="45" fillId="0" borderId="16" xfId="45" applyNumberFormat="1" applyFont="1" applyFill="1" applyBorder="1" applyAlignment="1">
      <alignment horizontal="center" wrapText="1"/>
    </xf>
    <xf numFmtId="3" fontId="45" fillId="0" borderId="16" xfId="0" applyNumberFormat="1" applyFont="1" applyFill="1" applyBorder="1" applyAlignment="1">
      <alignment horizontal="center"/>
    </xf>
    <xf numFmtId="172" fontId="45" fillId="0" borderId="12" xfId="45" applyNumberFormat="1" applyFont="1" applyFill="1" applyBorder="1" applyAlignment="1">
      <alignment horizontal="center" vertical="center" wrapText="1"/>
    </xf>
    <xf numFmtId="172" fontId="45" fillId="0" borderId="13" xfId="45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center" vertical="center"/>
    </xf>
    <xf numFmtId="172" fontId="45" fillId="0" borderId="14" xfId="45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/>
    </xf>
    <xf numFmtId="172" fontId="45" fillId="0" borderId="22" xfId="45" applyNumberFormat="1" applyFont="1" applyFill="1" applyBorder="1" applyAlignment="1">
      <alignment horizontal="center" wrapText="1"/>
    </xf>
    <xf numFmtId="3" fontId="45" fillId="0" borderId="22" xfId="0" applyNumberFormat="1" applyFont="1" applyFill="1" applyBorder="1" applyAlignment="1">
      <alignment horizontal="center"/>
    </xf>
    <xf numFmtId="172" fontId="45" fillId="0" borderId="15" xfId="45" applyNumberFormat="1" applyFont="1" applyFill="1" applyBorder="1" applyAlignment="1">
      <alignment horizontal="center" vertical="center" wrapText="1"/>
    </xf>
    <xf numFmtId="3" fontId="45" fillId="0" borderId="15" xfId="0" applyNumberFormat="1" applyFont="1" applyFill="1" applyBorder="1" applyAlignment="1">
      <alignment horizontal="center" vertical="center"/>
    </xf>
    <xf numFmtId="172" fontId="45" fillId="0" borderId="13" xfId="45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/>
    </xf>
    <xf numFmtId="172" fontId="45" fillId="0" borderId="17" xfId="45" applyNumberFormat="1" applyFont="1" applyFill="1" applyBorder="1" applyAlignment="1">
      <alignment horizontal="center" wrapText="1"/>
    </xf>
    <xf numFmtId="3" fontId="45" fillId="0" borderId="17" xfId="0" applyNumberFormat="1" applyFont="1" applyFill="1" applyBorder="1" applyAlignment="1">
      <alignment horizontal="center"/>
    </xf>
    <xf numFmtId="172" fontId="45" fillId="0" borderId="31" xfId="45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170" fontId="45" fillId="0" borderId="22" xfId="0" applyNumberFormat="1" applyFont="1" applyFill="1" applyBorder="1" applyAlignment="1">
      <alignment horizontal="left" vertical="center"/>
    </xf>
    <xf numFmtId="170" fontId="45" fillId="0" borderId="15" xfId="0" applyNumberFormat="1" applyFont="1" applyFill="1" applyBorder="1" applyAlignment="1">
      <alignment horizontal="left" vertical="center"/>
    </xf>
    <xf numFmtId="170" fontId="45" fillId="0" borderId="31" xfId="0" applyNumberFormat="1" applyFont="1" applyFill="1" applyBorder="1" applyAlignment="1">
      <alignment horizontal="left" vertical="center"/>
    </xf>
    <xf numFmtId="0" fontId="45" fillId="0" borderId="22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172" fontId="45" fillId="0" borderId="29" xfId="45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/>
    </xf>
    <xf numFmtId="173" fontId="45" fillId="35" borderId="17" xfId="0" applyNumberFormat="1" applyFont="1" applyFill="1" applyBorder="1" applyAlignment="1">
      <alignment vertical="center" wrapText="1"/>
    </xf>
    <xf numFmtId="173" fontId="45" fillId="0" borderId="29" xfId="0" applyNumberFormat="1" applyFont="1" applyFill="1" applyBorder="1" applyAlignment="1">
      <alignment horizontal="left" vertical="center" wrapText="1"/>
    </xf>
    <xf numFmtId="173" fontId="45" fillId="0" borderId="17" xfId="0" applyNumberFormat="1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173" fontId="45" fillId="0" borderId="22" xfId="0" applyNumberFormat="1" applyFont="1" applyFill="1" applyBorder="1" applyAlignment="1">
      <alignment vertical="center" wrapText="1"/>
    </xf>
    <xf numFmtId="173" fontId="45" fillId="0" borderId="17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left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173" fontId="45" fillId="0" borderId="31" xfId="0" applyNumberFormat="1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38100</xdr:rowOff>
    </xdr:from>
    <xdr:to>
      <xdr:col>10</xdr:col>
      <xdr:colOff>266700</xdr:colOff>
      <xdr:row>2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8100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32">
      <selection activeCell="L40" sqref="L40:M40"/>
    </sheetView>
  </sheetViews>
  <sheetFormatPr defaultColWidth="9.140625" defaultRowHeight="15"/>
  <cols>
    <col min="1" max="1" width="5.57421875" style="2" customWidth="1"/>
    <col min="2" max="2" width="10.28125" style="1" customWidth="1"/>
    <col min="3" max="3" width="14.57421875" style="16" customWidth="1"/>
    <col min="4" max="4" width="14.421875" style="16" customWidth="1"/>
    <col min="5" max="5" width="41.8515625" style="4" customWidth="1"/>
    <col min="6" max="6" width="19.57421875" style="4" customWidth="1"/>
    <col min="7" max="7" width="16.57421875" style="3" customWidth="1"/>
    <col min="8" max="8" width="10.28125" style="2" customWidth="1"/>
    <col min="9" max="9" width="9.28125" style="4" customWidth="1"/>
    <col min="10" max="10" width="9.140625" style="0" customWidth="1"/>
    <col min="12" max="12" width="11.7109375" style="0" customWidth="1"/>
    <col min="13" max="13" width="14.57421875" style="0" customWidth="1"/>
    <col min="14" max="14" width="21.140625" style="0" customWidth="1"/>
    <col min="15" max="15" width="14.57421875" style="0" customWidth="1"/>
    <col min="16" max="16" width="30.8515625" style="0" customWidth="1"/>
    <col min="18" max="18" width="14.57421875" style="0" customWidth="1"/>
  </cols>
  <sheetData>
    <row r="1" spans="1:6" ht="38.25" customHeight="1">
      <c r="A1" s="138" t="s">
        <v>72</v>
      </c>
      <c r="B1" s="139"/>
      <c r="C1" s="139"/>
      <c r="D1" s="139"/>
      <c r="E1" s="139"/>
      <c r="F1" s="140"/>
    </row>
    <row r="2" ht="15"/>
    <row r="3" spans="1:5" ht="12">
      <c r="A3" s="137" t="s">
        <v>165</v>
      </c>
      <c r="B3" s="137"/>
      <c r="C3" s="137"/>
      <c r="D3" s="137"/>
      <c r="E3" s="137"/>
    </row>
    <row r="4" spans="3:16" ht="15.75" thickBot="1">
      <c r="C4" s="17"/>
      <c r="F4" s="5"/>
      <c r="G4" s="6"/>
      <c r="H4" s="7"/>
      <c r="I4" s="5"/>
      <c r="J4" s="8"/>
      <c r="K4" s="8"/>
      <c r="L4" s="8"/>
      <c r="M4" s="8"/>
      <c r="N4" s="8"/>
      <c r="O4" s="8"/>
      <c r="P4" s="8"/>
    </row>
    <row r="5" spans="1:16" ht="78.75" customHeight="1" thickBot="1">
      <c r="A5" s="119" t="s">
        <v>0</v>
      </c>
      <c r="B5" s="120" t="s">
        <v>1</v>
      </c>
      <c r="C5" s="121" t="s">
        <v>76</v>
      </c>
      <c r="D5" s="120" t="s">
        <v>2</v>
      </c>
      <c r="E5" s="120" t="s">
        <v>3</v>
      </c>
      <c r="F5" s="120" t="s">
        <v>4</v>
      </c>
      <c r="G5" s="122" t="s">
        <v>5</v>
      </c>
      <c r="H5" s="122" t="s">
        <v>6</v>
      </c>
      <c r="I5" s="122" t="s">
        <v>67</v>
      </c>
      <c r="J5" s="120" t="s">
        <v>68</v>
      </c>
      <c r="K5" s="122" t="s">
        <v>69</v>
      </c>
      <c r="L5" s="122" t="s">
        <v>163</v>
      </c>
      <c r="M5" s="122" t="s">
        <v>75</v>
      </c>
      <c r="N5" s="122" t="s">
        <v>157</v>
      </c>
      <c r="O5" s="122" t="s">
        <v>98</v>
      </c>
      <c r="P5" s="122" t="s">
        <v>97</v>
      </c>
    </row>
    <row r="6" spans="1:16" ht="36" customHeight="1" thickBot="1">
      <c r="A6" s="31">
        <v>1</v>
      </c>
      <c r="B6" s="117" t="s">
        <v>70</v>
      </c>
      <c r="C6" s="108" t="s">
        <v>77</v>
      </c>
      <c r="D6" s="108" t="s">
        <v>7</v>
      </c>
      <c r="E6" s="32" t="s">
        <v>64</v>
      </c>
      <c r="F6" s="33" t="s">
        <v>8</v>
      </c>
      <c r="G6" s="34" t="s">
        <v>9</v>
      </c>
      <c r="H6" s="36" t="s">
        <v>10</v>
      </c>
      <c r="I6" s="90">
        <v>205000</v>
      </c>
      <c r="J6" s="91">
        <v>1050</v>
      </c>
      <c r="K6" s="90">
        <f>TRUNC(I6+J6,0)</f>
        <v>206050</v>
      </c>
      <c r="L6" s="90" t="s">
        <v>164</v>
      </c>
      <c r="M6" s="28">
        <v>1.69</v>
      </c>
      <c r="N6" s="20" t="s">
        <v>160</v>
      </c>
      <c r="O6" s="21" t="s">
        <v>99</v>
      </c>
      <c r="P6" s="27" t="s">
        <v>100</v>
      </c>
    </row>
    <row r="7" spans="1:16" ht="51.75" customHeight="1" thickBot="1">
      <c r="A7" s="31">
        <v>3</v>
      </c>
      <c r="B7" s="117" t="s">
        <v>70</v>
      </c>
      <c r="C7" s="108" t="s">
        <v>78</v>
      </c>
      <c r="D7" s="108" t="s">
        <v>7</v>
      </c>
      <c r="E7" s="35" t="s">
        <v>11</v>
      </c>
      <c r="F7" s="33" t="s">
        <v>8</v>
      </c>
      <c r="G7" s="34" t="s">
        <v>12</v>
      </c>
      <c r="H7" s="36" t="s">
        <v>10</v>
      </c>
      <c r="I7" s="87">
        <v>165000</v>
      </c>
      <c r="J7" s="88">
        <v>1200</v>
      </c>
      <c r="K7" s="90">
        <f aca="true" t="shared" si="0" ref="K7:K36">TRUNC(I7+J7,0)</f>
        <v>166200</v>
      </c>
      <c r="L7" s="90" t="s">
        <v>164</v>
      </c>
      <c r="M7" s="28">
        <v>2.74</v>
      </c>
      <c r="N7" s="20" t="s">
        <v>160</v>
      </c>
      <c r="O7" s="21" t="s">
        <v>101</v>
      </c>
      <c r="P7" s="19" t="s">
        <v>102</v>
      </c>
    </row>
    <row r="8" spans="1:16" ht="48.75">
      <c r="A8" s="141">
        <v>4</v>
      </c>
      <c r="B8" s="10" t="s">
        <v>13</v>
      </c>
      <c r="C8" s="132">
        <v>9506331881</v>
      </c>
      <c r="D8" s="109" t="s">
        <v>7</v>
      </c>
      <c r="E8" s="38" t="s">
        <v>14</v>
      </c>
      <c r="F8" s="39" t="s">
        <v>8</v>
      </c>
      <c r="G8" s="40" t="s">
        <v>15</v>
      </c>
      <c r="H8" s="37" t="s">
        <v>10</v>
      </c>
      <c r="I8" s="94">
        <v>6000</v>
      </c>
      <c r="J8" s="89">
        <v>50</v>
      </c>
      <c r="K8" s="94">
        <f t="shared" si="0"/>
        <v>6050</v>
      </c>
      <c r="L8" s="94" t="s">
        <v>164</v>
      </c>
      <c r="M8" s="43">
        <v>4.5</v>
      </c>
      <c r="N8" s="135" t="s">
        <v>161</v>
      </c>
      <c r="O8" s="41" t="s">
        <v>105</v>
      </c>
      <c r="P8" s="42" t="s">
        <v>108</v>
      </c>
    </row>
    <row r="9" spans="1:16" ht="48.75">
      <c r="A9" s="142"/>
      <c r="B9" s="11" t="s">
        <v>16</v>
      </c>
      <c r="C9" s="133"/>
      <c r="D9" s="110" t="s">
        <v>7</v>
      </c>
      <c r="E9" s="45" t="s">
        <v>14</v>
      </c>
      <c r="F9" s="46" t="s">
        <v>8</v>
      </c>
      <c r="G9" s="47" t="s">
        <v>17</v>
      </c>
      <c r="H9" s="44" t="s">
        <v>10</v>
      </c>
      <c r="I9" s="95">
        <v>4000</v>
      </c>
      <c r="J9" s="96">
        <v>200</v>
      </c>
      <c r="K9" s="95">
        <f t="shared" si="0"/>
        <v>4200</v>
      </c>
      <c r="L9" s="95" t="s">
        <v>164</v>
      </c>
      <c r="M9" s="49">
        <v>5.6</v>
      </c>
      <c r="N9" s="145"/>
      <c r="O9" s="48" t="s">
        <v>106</v>
      </c>
      <c r="P9" s="42" t="s">
        <v>109</v>
      </c>
    </row>
    <row r="10" spans="1:16" ht="49.5" thickBot="1">
      <c r="A10" s="143"/>
      <c r="B10" s="12" t="s">
        <v>18</v>
      </c>
      <c r="C10" s="134"/>
      <c r="D10" s="111" t="s">
        <v>7</v>
      </c>
      <c r="E10" s="51" t="s">
        <v>19</v>
      </c>
      <c r="F10" s="52" t="s">
        <v>8</v>
      </c>
      <c r="G10" s="53" t="s">
        <v>20</v>
      </c>
      <c r="H10" s="50" t="s">
        <v>10</v>
      </c>
      <c r="I10" s="97">
        <v>6000</v>
      </c>
      <c r="J10" s="98"/>
      <c r="K10" s="97">
        <f t="shared" si="0"/>
        <v>6000</v>
      </c>
      <c r="L10" s="107" t="s">
        <v>164</v>
      </c>
      <c r="M10" s="29">
        <v>6.1</v>
      </c>
      <c r="N10" s="136"/>
      <c r="O10" s="54" t="s">
        <v>107</v>
      </c>
      <c r="P10" s="55" t="s">
        <v>110</v>
      </c>
    </row>
    <row r="11" spans="1:16" ht="36" customHeight="1" thickBot="1">
      <c r="A11" s="18">
        <v>5</v>
      </c>
      <c r="B11" s="56" t="s">
        <v>70</v>
      </c>
      <c r="C11" s="112" t="s">
        <v>79</v>
      </c>
      <c r="D11" s="113" t="s">
        <v>7</v>
      </c>
      <c r="E11" s="58" t="s">
        <v>21</v>
      </c>
      <c r="F11" s="59" t="s">
        <v>8</v>
      </c>
      <c r="G11" s="60" t="s">
        <v>22</v>
      </c>
      <c r="H11" s="57" t="s">
        <v>10</v>
      </c>
      <c r="I11" s="87">
        <v>6000</v>
      </c>
      <c r="J11" s="88">
        <v>670</v>
      </c>
      <c r="K11" s="87">
        <f t="shared" si="0"/>
        <v>6670</v>
      </c>
      <c r="L11" s="90" t="s">
        <v>164</v>
      </c>
      <c r="M11" s="61">
        <v>4.45</v>
      </c>
      <c r="N11" s="20" t="s">
        <v>161</v>
      </c>
      <c r="O11" s="21" t="s">
        <v>103</v>
      </c>
      <c r="P11" s="23" t="s">
        <v>104</v>
      </c>
    </row>
    <row r="12" spans="1:16" ht="52.5" customHeight="1" thickBot="1">
      <c r="A12" s="31">
        <v>6</v>
      </c>
      <c r="B12" s="117" t="s">
        <v>70</v>
      </c>
      <c r="C12" s="108" t="s">
        <v>80</v>
      </c>
      <c r="D12" s="108" t="s">
        <v>7</v>
      </c>
      <c r="E12" s="35" t="s">
        <v>23</v>
      </c>
      <c r="F12" s="33" t="s">
        <v>24</v>
      </c>
      <c r="G12" s="62" t="s">
        <v>25</v>
      </c>
      <c r="H12" s="36" t="s">
        <v>10</v>
      </c>
      <c r="I12" s="90">
        <v>2500</v>
      </c>
      <c r="J12" s="91">
        <v>50</v>
      </c>
      <c r="K12" s="90">
        <f t="shared" si="0"/>
        <v>2550</v>
      </c>
      <c r="L12" s="90" t="s">
        <v>164</v>
      </c>
      <c r="M12" s="14">
        <v>4.95</v>
      </c>
      <c r="N12" s="20" t="s">
        <v>161</v>
      </c>
      <c r="O12" s="15" t="s">
        <v>158</v>
      </c>
      <c r="P12" s="27" t="s">
        <v>159</v>
      </c>
    </row>
    <row r="13" spans="1:16" ht="36">
      <c r="A13" s="141">
        <v>7</v>
      </c>
      <c r="B13" s="10" t="s">
        <v>13</v>
      </c>
      <c r="C13" s="132">
        <v>9506445695</v>
      </c>
      <c r="D13" s="114" t="s">
        <v>26</v>
      </c>
      <c r="E13" s="63" t="s">
        <v>27</v>
      </c>
      <c r="F13" s="39" t="s">
        <v>28</v>
      </c>
      <c r="G13" s="64" t="s">
        <v>29</v>
      </c>
      <c r="H13" s="37" t="s">
        <v>10</v>
      </c>
      <c r="I13" s="94">
        <v>6000</v>
      </c>
      <c r="J13" s="89">
        <v>80</v>
      </c>
      <c r="K13" s="94">
        <f t="shared" si="0"/>
        <v>6080</v>
      </c>
      <c r="L13" s="94" t="s">
        <v>164</v>
      </c>
      <c r="M13" s="67">
        <v>3.29</v>
      </c>
      <c r="N13" s="135" t="s">
        <v>162</v>
      </c>
      <c r="O13" s="65" t="s">
        <v>111</v>
      </c>
      <c r="P13" s="66" t="s">
        <v>113</v>
      </c>
    </row>
    <row r="14" spans="1:16" ht="36.75" thickBot="1">
      <c r="A14" s="144"/>
      <c r="B14" s="13" t="s">
        <v>16</v>
      </c>
      <c r="C14" s="134"/>
      <c r="D14" s="115" t="s">
        <v>26</v>
      </c>
      <c r="E14" s="68" t="s">
        <v>27</v>
      </c>
      <c r="F14" s="46" t="s">
        <v>28</v>
      </c>
      <c r="G14" s="69" t="s">
        <v>30</v>
      </c>
      <c r="H14" s="70" t="s">
        <v>10</v>
      </c>
      <c r="I14" s="101">
        <v>120000</v>
      </c>
      <c r="J14" s="102">
        <v>300</v>
      </c>
      <c r="K14" s="101">
        <f t="shared" si="0"/>
        <v>120300</v>
      </c>
      <c r="L14" s="107" t="s">
        <v>164</v>
      </c>
      <c r="M14" s="72">
        <v>5.89</v>
      </c>
      <c r="N14" s="136"/>
      <c r="O14" s="22" t="s">
        <v>112</v>
      </c>
      <c r="P14" s="71" t="s">
        <v>114</v>
      </c>
    </row>
    <row r="15" spans="1:16" ht="24.75" customHeight="1" thickBot="1">
      <c r="A15" s="129">
        <v>8</v>
      </c>
      <c r="B15" s="118" t="s">
        <v>13</v>
      </c>
      <c r="C15" s="132" t="s">
        <v>81</v>
      </c>
      <c r="D15" s="114" t="s">
        <v>26</v>
      </c>
      <c r="E15" s="73" t="s">
        <v>31</v>
      </c>
      <c r="F15" s="74" t="s">
        <v>63</v>
      </c>
      <c r="G15" s="34" t="s">
        <v>30</v>
      </c>
      <c r="H15" s="36" t="s">
        <v>10</v>
      </c>
      <c r="I15" s="99">
        <v>22000</v>
      </c>
      <c r="J15" s="100">
        <v>180</v>
      </c>
      <c r="K15" s="90">
        <f t="shared" si="0"/>
        <v>22180</v>
      </c>
      <c r="L15" s="90" t="s">
        <v>164</v>
      </c>
      <c r="M15" s="75">
        <v>4.35</v>
      </c>
      <c r="N15" s="20" t="s">
        <v>160</v>
      </c>
      <c r="O15" s="15" t="s">
        <v>117</v>
      </c>
      <c r="P15" s="127" t="s">
        <v>118</v>
      </c>
    </row>
    <row r="16" spans="1:16" ht="24.75" customHeight="1" thickBot="1">
      <c r="A16" s="130"/>
      <c r="B16" s="13" t="s">
        <v>16</v>
      </c>
      <c r="C16" s="133"/>
      <c r="D16" s="115" t="s">
        <v>26</v>
      </c>
      <c r="E16" s="76" t="s">
        <v>32</v>
      </c>
      <c r="F16" s="77" t="s">
        <v>63</v>
      </c>
      <c r="G16" s="78" t="s">
        <v>33</v>
      </c>
      <c r="H16" s="70" t="s">
        <v>10</v>
      </c>
      <c r="I16" s="103">
        <v>17000</v>
      </c>
      <c r="J16" s="104">
        <v>60</v>
      </c>
      <c r="K16" s="101">
        <f t="shared" si="0"/>
        <v>17060</v>
      </c>
      <c r="L16" s="90" t="s">
        <v>164</v>
      </c>
      <c r="M16" s="75">
        <v>7.9</v>
      </c>
      <c r="N16" s="20" t="s">
        <v>160</v>
      </c>
      <c r="O16" s="15" t="s">
        <v>116</v>
      </c>
      <c r="P16" s="127" t="s">
        <v>119</v>
      </c>
    </row>
    <row r="17" spans="1:16" ht="28.5" customHeight="1" thickBot="1">
      <c r="A17" s="131"/>
      <c r="B17" s="13" t="s">
        <v>18</v>
      </c>
      <c r="C17" s="134"/>
      <c r="D17" s="116" t="s">
        <v>26</v>
      </c>
      <c r="E17" s="76" t="s">
        <v>32</v>
      </c>
      <c r="F17" s="79" t="s">
        <v>74</v>
      </c>
      <c r="G17" s="80" t="s">
        <v>73</v>
      </c>
      <c r="H17" s="84" t="s">
        <v>10</v>
      </c>
      <c r="I17" s="105">
        <v>11000</v>
      </c>
      <c r="J17" s="106">
        <v>40</v>
      </c>
      <c r="K17" s="107">
        <f t="shared" si="0"/>
        <v>11040</v>
      </c>
      <c r="L17" s="90" t="s">
        <v>164</v>
      </c>
      <c r="M17" s="30">
        <v>4</v>
      </c>
      <c r="N17" s="20" t="s">
        <v>160</v>
      </c>
      <c r="O17" s="24" t="s">
        <v>115</v>
      </c>
      <c r="P17" s="128" t="s">
        <v>120</v>
      </c>
    </row>
    <row r="18" spans="1:16" ht="33.75" customHeight="1" thickBot="1">
      <c r="A18" s="31">
        <v>9</v>
      </c>
      <c r="B18" s="117" t="s">
        <v>70</v>
      </c>
      <c r="C18" s="113" t="s">
        <v>82</v>
      </c>
      <c r="D18" s="108" t="s">
        <v>34</v>
      </c>
      <c r="E18" s="73" t="s">
        <v>35</v>
      </c>
      <c r="F18" s="73" t="s">
        <v>36</v>
      </c>
      <c r="G18" s="73" t="s">
        <v>37</v>
      </c>
      <c r="H18" s="36" t="s">
        <v>10</v>
      </c>
      <c r="I18" s="105">
        <v>5000</v>
      </c>
      <c r="J18" s="106">
        <v>100</v>
      </c>
      <c r="K18" s="90">
        <f t="shared" si="0"/>
        <v>5100</v>
      </c>
      <c r="L18" s="90" t="s">
        <v>164</v>
      </c>
      <c r="M18" s="30">
        <v>10.69</v>
      </c>
      <c r="N18" s="20" t="s">
        <v>161</v>
      </c>
      <c r="O18" s="24" t="s">
        <v>167</v>
      </c>
      <c r="P18" s="126" t="s">
        <v>166</v>
      </c>
    </row>
    <row r="19" spans="1:16" ht="36.75" thickBot="1">
      <c r="A19" s="31">
        <v>10</v>
      </c>
      <c r="B19" s="117" t="s">
        <v>70</v>
      </c>
      <c r="C19" s="113">
        <v>9506612067</v>
      </c>
      <c r="D19" s="108" t="s">
        <v>34</v>
      </c>
      <c r="E19" s="73" t="s">
        <v>71</v>
      </c>
      <c r="F19" s="73" t="s">
        <v>38</v>
      </c>
      <c r="G19" s="73" t="s">
        <v>39</v>
      </c>
      <c r="H19" s="36" t="s">
        <v>10</v>
      </c>
      <c r="I19" s="92">
        <v>75000</v>
      </c>
      <c r="J19" s="93">
        <v>100</v>
      </c>
      <c r="K19" s="90">
        <f t="shared" si="0"/>
        <v>75100</v>
      </c>
      <c r="L19" s="90" t="s">
        <v>164</v>
      </c>
      <c r="M19" s="30">
        <v>11.6</v>
      </c>
      <c r="N19" s="20" t="s">
        <v>160</v>
      </c>
      <c r="O19" s="24" t="s">
        <v>121</v>
      </c>
      <c r="P19" s="19" t="s">
        <v>122</v>
      </c>
    </row>
    <row r="20" spans="1:16" ht="49.5" thickBot="1">
      <c r="A20" s="31">
        <v>11</v>
      </c>
      <c r="B20" s="117" t="s">
        <v>70</v>
      </c>
      <c r="C20" s="113" t="s">
        <v>83</v>
      </c>
      <c r="D20" s="108" t="s">
        <v>34</v>
      </c>
      <c r="E20" s="73" t="s">
        <v>71</v>
      </c>
      <c r="F20" s="73" t="s">
        <v>38</v>
      </c>
      <c r="G20" s="73" t="s">
        <v>40</v>
      </c>
      <c r="H20" s="36" t="s">
        <v>10</v>
      </c>
      <c r="I20" s="87">
        <v>201000</v>
      </c>
      <c r="J20" s="88">
        <f>17800+800</f>
        <v>18600</v>
      </c>
      <c r="K20" s="90">
        <f t="shared" si="0"/>
        <v>219600</v>
      </c>
      <c r="L20" s="90" t="s">
        <v>164</v>
      </c>
      <c r="M20" s="14">
        <v>12.97</v>
      </c>
      <c r="N20" s="20" t="s">
        <v>160</v>
      </c>
      <c r="O20" s="22" t="s">
        <v>123</v>
      </c>
      <c r="P20" s="19" t="s">
        <v>124</v>
      </c>
    </row>
    <row r="21" spans="1:16" ht="49.5" thickBot="1">
      <c r="A21" s="31">
        <v>12</v>
      </c>
      <c r="B21" s="117" t="s">
        <v>70</v>
      </c>
      <c r="C21" s="125">
        <v>9506670044</v>
      </c>
      <c r="D21" s="108" t="s">
        <v>34</v>
      </c>
      <c r="E21" s="73" t="s">
        <v>71</v>
      </c>
      <c r="F21" s="73" t="s">
        <v>38</v>
      </c>
      <c r="G21" s="73" t="s">
        <v>41</v>
      </c>
      <c r="H21" s="36" t="s">
        <v>10</v>
      </c>
      <c r="I21" s="87">
        <v>25000</v>
      </c>
      <c r="J21" s="88">
        <v>100</v>
      </c>
      <c r="K21" s="90">
        <f t="shared" si="0"/>
        <v>25100</v>
      </c>
      <c r="L21" s="90" t="s">
        <v>164</v>
      </c>
      <c r="M21" s="14">
        <v>15.9</v>
      </c>
      <c r="N21" s="20" t="s">
        <v>160</v>
      </c>
      <c r="O21" s="22" t="s">
        <v>125</v>
      </c>
      <c r="P21" s="19" t="s">
        <v>126</v>
      </c>
    </row>
    <row r="22" spans="1:16" ht="37.5" thickBot="1">
      <c r="A22" s="9">
        <v>13</v>
      </c>
      <c r="B22" s="56" t="s">
        <v>70</v>
      </c>
      <c r="C22" s="113" t="s">
        <v>84</v>
      </c>
      <c r="D22" s="113" t="s">
        <v>34</v>
      </c>
      <c r="E22" s="81" t="s">
        <v>65</v>
      </c>
      <c r="F22" s="82" t="s">
        <v>38</v>
      </c>
      <c r="G22" s="83" t="s">
        <v>42</v>
      </c>
      <c r="H22" s="57" t="s">
        <v>10</v>
      </c>
      <c r="I22" s="87">
        <v>25000</v>
      </c>
      <c r="J22" s="88">
        <v>100</v>
      </c>
      <c r="K22" s="87">
        <f t="shared" si="0"/>
        <v>25100</v>
      </c>
      <c r="L22" s="90" t="s">
        <v>164</v>
      </c>
      <c r="M22" s="14">
        <v>12.45</v>
      </c>
      <c r="N22" s="20" t="s">
        <v>161</v>
      </c>
      <c r="O22" s="22" t="s">
        <v>127</v>
      </c>
      <c r="P22" s="20" t="s">
        <v>128</v>
      </c>
    </row>
    <row r="23" spans="1:16" ht="37.5" thickBot="1">
      <c r="A23" s="9">
        <v>14</v>
      </c>
      <c r="B23" s="56" t="s">
        <v>70</v>
      </c>
      <c r="C23" s="113">
        <v>9506734513</v>
      </c>
      <c r="D23" s="113" t="s">
        <v>34</v>
      </c>
      <c r="E23" s="81" t="s">
        <v>65</v>
      </c>
      <c r="F23" s="82" t="s">
        <v>38</v>
      </c>
      <c r="G23" s="83" t="s">
        <v>43</v>
      </c>
      <c r="H23" s="57" t="s">
        <v>10</v>
      </c>
      <c r="I23" s="87">
        <v>75000</v>
      </c>
      <c r="J23" s="88">
        <v>100</v>
      </c>
      <c r="K23" s="87">
        <f t="shared" si="0"/>
        <v>75100</v>
      </c>
      <c r="L23" s="90" t="s">
        <v>164</v>
      </c>
      <c r="M23" s="14">
        <v>13.75</v>
      </c>
      <c r="N23" s="20" t="s">
        <v>161</v>
      </c>
      <c r="O23" s="22" t="s">
        <v>129</v>
      </c>
      <c r="P23" s="19" t="s">
        <v>130</v>
      </c>
    </row>
    <row r="24" spans="1:16" ht="49.5" thickBot="1">
      <c r="A24" s="9">
        <v>15</v>
      </c>
      <c r="B24" s="56" t="s">
        <v>70</v>
      </c>
      <c r="C24" s="113" t="s">
        <v>85</v>
      </c>
      <c r="D24" s="113" t="s">
        <v>34</v>
      </c>
      <c r="E24" s="81" t="s">
        <v>44</v>
      </c>
      <c r="F24" s="83" t="s">
        <v>38</v>
      </c>
      <c r="G24" s="83" t="s">
        <v>40</v>
      </c>
      <c r="H24" s="57" t="s">
        <v>10</v>
      </c>
      <c r="I24" s="87">
        <v>25000</v>
      </c>
      <c r="J24" s="88">
        <v>5000</v>
      </c>
      <c r="K24" s="87">
        <f t="shared" si="0"/>
        <v>30000</v>
      </c>
      <c r="L24" s="90" t="s">
        <v>164</v>
      </c>
      <c r="M24" s="14">
        <v>14.58</v>
      </c>
      <c r="N24" s="20" t="s">
        <v>161</v>
      </c>
      <c r="O24" s="22" t="s">
        <v>131</v>
      </c>
      <c r="P24" s="20" t="s">
        <v>132</v>
      </c>
    </row>
    <row r="25" spans="1:16" ht="49.5" thickBot="1">
      <c r="A25" s="9">
        <v>16</v>
      </c>
      <c r="B25" s="56" t="s">
        <v>70</v>
      </c>
      <c r="C25" s="113" t="s">
        <v>86</v>
      </c>
      <c r="D25" s="113" t="s">
        <v>34</v>
      </c>
      <c r="E25" s="81" t="s">
        <v>44</v>
      </c>
      <c r="F25" s="83" t="s">
        <v>38</v>
      </c>
      <c r="G25" s="83" t="s">
        <v>45</v>
      </c>
      <c r="H25" s="57" t="s">
        <v>10</v>
      </c>
      <c r="I25" s="87">
        <v>60000</v>
      </c>
      <c r="J25" s="88"/>
      <c r="K25" s="87">
        <f t="shared" si="0"/>
        <v>60000</v>
      </c>
      <c r="L25" s="90" t="s">
        <v>164</v>
      </c>
      <c r="M25" s="14">
        <v>17.1</v>
      </c>
      <c r="N25" s="20" t="s">
        <v>161</v>
      </c>
      <c r="O25" s="22" t="s">
        <v>133</v>
      </c>
      <c r="P25" s="20" t="s">
        <v>134</v>
      </c>
    </row>
    <row r="26" spans="1:16" ht="49.5" customHeight="1" thickBot="1">
      <c r="A26" s="31">
        <v>17</v>
      </c>
      <c r="B26" s="117" t="s">
        <v>70</v>
      </c>
      <c r="C26" s="125" t="s">
        <v>87</v>
      </c>
      <c r="D26" s="108" t="s">
        <v>34</v>
      </c>
      <c r="E26" s="73" t="s">
        <v>46</v>
      </c>
      <c r="F26" s="73" t="s">
        <v>38</v>
      </c>
      <c r="G26" s="73" t="s">
        <v>42</v>
      </c>
      <c r="H26" s="36" t="s">
        <v>10</v>
      </c>
      <c r="I26" s="87">
        <v>35000</v>
      </c>
      <c r="J26" s="88">
        <v>4000</v>
      </c>
      <c r="K26" s="90">
        <f t="shared" si="0"/>
        <v>39000</v>
      </c>
      <c r="L26" s="90" t="s">
        <v>164</v>
      </c>
      <c r="M26" s="14">
        <v>14.74</v>
      </c>
      <c r="N26" s="20" t="s">
        <v>161</v>
      </c>
      <c r="O26" s="21" t="s">
        <v>135</v>
      </c>
      <c r="P26" s="20" t="s">
        <v>136</v>
      </c>
    </row>
    <row r="27" spans="1:16" ht="52.5" customHeight="1" thickBot="1">
      <c r="A27" s="31">
        <v>18</v>
      </c>
      <c r="B27" s="117" t="s">
        <v>70</v>
      </c>
      <c r="C27" s="125" t="s">
        <v>88</v>
      </c>
      <c r="D27" s="108" t="s">
        <v>34</v>
      </c>
      <c r="E27" s="73" t="s">
        <v>46</v>
      </c>
      <c r="F27" s="73" t="s">
        <v>38</v>
      </c>
      <c r="G27" s="73" t="s">
        <v>47</v>
      </c>
      <c r="H27" s="36" t="s">
        <v>10</v>
      </c>
      <c r="I27" s="87">
        <v>20000</v>
      </c>
      <c r="J27" s="88">
        <v>800</v>
      </c>
      <c r="K27" s="90">
        <f t="shared" si="0"/>
        <v>20800</v>
      </c>
      <c r="L27" s="90" t="s">
        <v>164</v>
      </c>
      <c r="M27" s="14">
        <v>16.38</v>
      </c>
      <c r="N27" s="20" t="s">
        <v>160</v>
      </c>
      <c r="O27" s="25" t="s">
        <v>137</v>
      </c>
      <c r="P27" s="19" t="s">
        <v>138</v>
      </c>
    </row>
    <row r="28" spans="1:16" ht="85.5" thickBot="1">
      <c r="A28" s="18">
        <v>19</v>
      </c>
      <c r="B28" s="56" t="s">
        <v>70</v>
      </c>
      <c r="C28" s="113" t="s">
        <v>89</v>
      </c>
      <c r="D28" s="113" t="s">
        <v>34</v>
      </c>
      <c r="E28" s="85" t="s">
        <v>48</v>
      </c>
      <c r="F28" s="83" t="s">
        <v>38</v>
      </c>
      <c r="G28" s="83" t="s">
        <v>40</v>
      </c>
      <c r="H28" s="57" t="s">
        <v>10</v>
      </c>
      <c r="I28" s="87">
        <v>60000</v>
      </c>
      <c r="J28" s="88">
        <f>10000+4500</f>
        <v>14500</v>
      </c>
      <c r="K28" s="87">
        <f t="shared" si="0"/>
        <v>74500</v>
      </c>
      <c r="L28" s="90" t="s">
        <v>164</v>
      </c>
      <c r="M28" s="14">
        <v>16.1</v>
      </c>
      <c r="N28" s="20" t="s">
        <v>160</v>
      </c>
      <c r="O28" s="21" t="s">
        <v>139</v>
      </c>
      <c r="P28" s="19" t="s">
        <v>140</v>
      </c>
    </row>
    <row r="29" spans="1:16" ht="85.5" thickBot="1">
      <c r="A29" s="18">
        <v>20</v>
      </c>
      <c r="B29" s="56" t="s">
        <v>70</v>
      </c>
      <c r="C29" s="125" t="s">
        <v>90</v>
      </c>
      <c r="D29" s="113" t="s">
        <v>34</v>
      </c>
      <c r="E29" s="85" t="s">
        <v>49</v>
      </c>
      <c r="F29" s="86" t="s">
        <v>38</v>
      </c>
      <c r="G29" s="83" t="s">
        <v>50</v>
      </c>
      <c r="H29" s="57" t="s">
        <v>10</v>
      </c>
      <c r="I29" s="87">
        <v>25000</v>
      </c>
      <c r="J29" s="88"/>
      <c r="K29" s="87">
        <f t="shared" si="0"/>
        <v>25000</v>
      </c>
      <c r="L29" s="90" t="s">
        <v>164</v>
      </c>
      <c r="M29" s="14">
        <v>16.95</v>
      </c>
      <c r="N29" s="20" t="s">
        <v>160</v>
      </c>
      <c r="O29" s="21" t="s">
        <v>141</v>
      </c>
      <c r="P29" s="19" t="s">
        <v>142</v>
      </c>
    </row>
    <row r="30" spans="1:16" ht="85.5" thickBot="1">
      <c r="A30" s="31">
        <v>21</v>
      </c>
      <c r="B30" s="117" t="s">
        <v>70</v>
      </c>
      <c r="C30" s="125" t="s">
        <v>91</v>
      </c>
      <c r="D30" s="108" t="s">
        <v>34</v>
      </c>
      <c r="E30" s="73" t="s">
        <v>51</v>
      </c>
      <c r="F30" s="73" t="s">
        <v>38</v>
      </c>
      <c r="G30" s="73" t="s">
        <v>52</v>
      </c>
      <c r="H30" s="36" t="s">
        <v>10</v>
      </c>
      <c r="I30" s="92">
        <v>8000</v>
      </c>
      <c r="J30" s="93">
        <v>7000</v>
      </c>
      <c r="K30" s="90">
        <f t="shared" si="0"/>
        <v>15000</v>
      </c>
      <c r="L30" s="90" t="s">
        <v>164</v>
      </c>
      <c r="M30" s="14">
        <v>14</v>
      </c>
      <c r="N30" s="20" t="s">
        <v>160</v>
      </c>
      <c r="O30" s="21" t="s">
        <v>143</v>
      </c>
      <c r="P30" s="19" t="s">
        <v>144</v>
      </c>
    </row>
    <row r="31" spans="1:16" ht="44.25" customHeight="1" thickBot="1">
      <c r="A31" s="9">
        <v>22</v>
      </c>
      <c r="B31" s="56" t="s">
        <v>70</v>
      </c>
      <c r="C31" s="112" t="s">
        <v>92</v>
      </c>
      <c r="D31" s="113" t="s">
        <v>34</v>
      </c>
      <c r="E31" s="83" t="s">
        <v>53</v>
      </c>
      <c r="F31" s="86" t="s">
        <v>38</v>
      </c>
      <c r="G31" s="83" t="s">
        <v>54</v>
      </c>
      <c r="H31" s="57" t="s">
        <v>10</v>
      </c>
      <c r="I31" s="87">
        <v>10000</v>
      </c>
      <c r="J31" s="88">
        <f>700+680</f>
        <v>1380</v>
      </c>
      <c r="K31" s="87">
        <f t="shared" si="0"/>
        <v>11380</v>
      </c>
      <c r="L31" s="90" t="s">
        <v>164</v>
      </c>
      <c r="M31" s="14">
        <v>14.19</v>
      </c>
      <c r="N31" s="20" t="s">
        <v>161</v>
      </c>
      <c r="O31" s="15" t="s">
        <v>145</v>
      </c>
      <c r="P31" s="20" t="s">
        <v>146</v>
      </c>
    </row>
    <row r="32" spans="1:16" ht="91.5" customHeight="1" thickBot="1">
      <c r="A32" s="31">
        <v>23</v>
      </c>
      <c r="B32" s="117" t="s">
        <v>70</v>
      </c>
      <c r="C32" s="113" t="s">
        <v>93</v>
      </c>
      <c r="D32" s="108" t="s">
        <v>34</v>
      </c>
      <c r="E32" s="73" t="s">
        <v>55</v>
      </c>
      <c r="F32" s="73" t="s">
        <v>38</v>
      </c>
      <c r="G32" s="73" t="s">
        <v>56</v>
      </c>
      <c r="H32" s="36" t="s">
        <v>10</v>
      </c>
      <c r="I32" s="92">
        <v>8000</v>
      </c>
      <c r="J32" s="93">
        <v>100</v>
      </c>
      <c r="K32" s="90">
        <f t="shared" si="0"/>
        <v>8100</v>
      </c>
      <c r="L32" s="90" t="s">
        <v>164</v>
      </c>
      <c r="M32" s="14">
        <v>15</v>
      </c>
      <c r="N32" s="20" t="s">
        <v>160</v>
      </c>
      <c r="O32" s="15" t="s">
        <v>147</v>
      </c>
      <c r="P32" s="20" t="s">
        <v>148</v>
      </c>
    </row>
    <row r="33" spans="1:16" ht="90.75" customHeight="1" thickBot="1">
      <c r="A33" s="9">
        <v>24</v>
      </c>
      <c r="B33" s="56" t="s">
        <v>70</v>
      </c>
      <c r="C33" s="112">
        <v>9508729367</v>
      </c>
      <c r="D33" s="113" t="s">
        <v>34</v>
      </c>
      <c r="E33" s="83" t="s">
        <v>57</v>
      </c>
      <c r="F33" s="83" t="s">
        <v>38</v>
      </c>
      <c r="G33" s="83" t="s">
        <v>40</v>
      </c>
      <c r="H33" s="57" t="s">
        <v>10</v>
      </c>
      <c r="I33" s="87">
        <v>6500</v>
      </c>
      <c r="J33" s="88">
        <v>500</v>
      </c>
      <c r="K33" s="87">
        <f t="shared" si="0"/>
        <v>7000</v>
      </c>
      <c r="L33" s="90" t="s">
        <v>164</v>
      </c>
      <c r="M33" s="14">
        <v>16.6</v>
      </c>
      <c r="N33" s="20" t="s">
        <v>160</v>
      </c>
      <c r="O33" s="15" t="s">
        <v>149</v>
      </c>
      <c r="P33" s="19" t="s">
        <v>150</v>
      </c>
    </row>
    <row r="34" spans="1:16" ht="78" customHeight="1" thickBot="1">
      <c r="A34" s="31">
        <v>25</v>
      </c>
      <c r="B34" s="117" t="s">
        <v>70</v>
      </c>
      <c r="C34" s="113" t="s">
        <v>94</v>
      </c>
      <c r="D34" s="108" t="s">
        <v>34</v>
      </c>
      <c r="E34" s="73" t="s">
        <v>58</v>
      </c>
      <c r="F34" s="73" t="s">
        <v>38</v>
      </c>
      <c r="G34" s="73" t="s">
        <v>45</v>
      </c>
      <c r="H34" s="36" t="s">
        <v>10</v>
      </c>
      <c r="I34" s="87">
        <v>7000</v>
      </c>
      <c r="J34" s="88"/>
      <c r="K34" s="90">
        <f t="shared" si="0"/>
        <v>7000</v>
      </c>
      <c r="L34" s="90" t="s">
        <v>164</v>
      </c>
      <c r="M34" s="14">
        <v>17</v>
      </c>
      <c r="N34" s="20" t="s">
        <v>161</v>
      </c>
      <c r="O34" s="15" t="s">
        <v>151</v>
      </c>
      <c r="P34" s="20" t="s">
        <v>152</v>
      </c>
    </row>
    <row r="35" spans="1:16" ht="45" customHeight="1" thickBot="1">
      <c r="A35" s="9">
        <v>26</v>
      </c>
      <c r="B35" s="56" t="s">
        <v>70</v>
      </c>
      <c r="C35" s="112" t="s">
        <v>95</v>
      </c>
      <c r="D35" s="113" t="s">
        <v>59</v>
      </c>
      <c r="E35" s="86" t="s">
        <v>60</v>
      </c>
      <c r="F35" s="82" t="s">
        <v>61</v>
      </c>
      <c r="G35" s="83" t="s">
        <v>62</v>
      </c>
      <c r="H35" s="57" t="s">
        <v>10</v>
      </c>
      <c r="I35" s="87">
        <v>130000</v>
      </c>
      <c r="J35" s="88">
        <v>9000</v>
      </c>
      <c r="K35" s="87">
        <f t="shared" si="0"/>
        <v>139000</v>
      </c>
      <c r="L35" s="90" t="s">
        <v>164</v>
      </c>
      <c r="M35" s="14">
        <v>1.2</v>
      </c>
      <c r="N35" s="20" t="s">
        <v>160</v>
      </c>
      <c r="O35" s="21" t="s">
        <v>153</v>
      </c>
      <c r="P35" s="19" t="s">
        <v>154</v>
      </c>
    </row>
    <row r="36" spans="1:16" ht="40.5" customHeight="1" thickBot="1">
      <c r="A36" s="123">
        <v>27</v>
      </c>
      <c r="B36" s="56" t="s">
        <v>70</v>
      </c>
      <c r="C36" s="113" t="s">
        <v>96</v>
      </c>
      <c r="D36" s="113" t="s">
        <v>59</v>
      </c>
      <c r="E36" s="82" t="s">
        <v>66</v>
      </c>
      <c r="F36" s="82" t="s">
        <v>61</v>
      </c>
      <c r="G36" s="82" t="s">
        <v>62</v>
      </c>
      <c r="H36" s="57" t="s">
        <v>10</v>
      </c>
      <c r="I36" s="124">
        <v>20000</v>
      </c>
      <c r="J36" s="88">
        <v>120</v>
      </c>
      <c r="K36" s="124">
        <f t="shared" si="0"/>
        <v>20120</v>
      </c>
      <c r="L36" s="87" t="s">
        <v>164</v>
      </c>
      <c r="M36" s="26">
        <v>2.73</v>
      </c>
      <c r="N36" s="20" t="s">
        <v>161</v>
      </c>
      <c r="O36" s="15" t="s">
        <v>155</v>
      </c>
      <c r="P36" s="20" t="s">
        <v>156</v>
      </c>
    </row>
  </sheetData>
  <sheetProtection/>
  <mergeCells count="10">
    <mergeCell ref="A15:A17"/>
    <mergeCell ref="C15:C17"/>
    <mergeCell ref="N13:N14"/>
    <mergeCell ref="A3:E3"/>
    <mergeCell ref="A1:F1"/>
    <mergeCell ref="A8:A10"/>
    <mergeCell ref="A13:A14"/>
    <mergeCell ref="C8:C10"/>
    <mergeCell ref="C13:C14"/>
    <mergeCell ref="N8:N10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8" scale="55" r:id="rId2"/>
  <headerFooter>
    <oddFooter>&amp;C&amp;P di &amp;N</oddFooter>
  </headerFooter>
  <ignoredErrors>
    <ignoredError sqref="O6:O10 O11:O14 O15:O26 O27:O33 O34:O3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Donatella Diotti</cp:lastModifiedBy>
  <cp:lastPrinted>2023-03-14T13:14:56Z</cp:lastPrinted>
  <dcterms:created xsi:type="dcterms:W3CDTF">2022-10-26T09:52:27Z</dcterms:created>
  <dcterms:modified xsi:type="dcterms:W3CDTF">2023-03-23T12:57:59Z</dcterms:modified>
  <cp:category/>
  <cp:version/>
  <cp:contentType/>
  <cp:contentStatus/>
</cp:coreProperties>
</file>