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18\2018_071_F_DISINFETTANTI_e_ANTISETTICI\20_Varie\"/>
    </mc:Choice>
  </mc:AlternateContent>
  <xr:revisionPtr revIDLastSave="0" documentId="8_{51AAC6B9-B2DC-46D1-BB67-50CEB0EA0349}" xr6:coauthVersionLast="47" xr6:coauthVersionMax="47" xr10:uidLastSave="{00000000-0000-0000-0000-000000000000}"/>
  <bookViews>
    <workbookView xWindow="-108" yWindow="-108" windowWidth="23256" windowHeight="12456" tabRatio="496" firstSheet="1" activeTab="1" xr2:uid="{00000000-000D-0000-FFFF-FFFF00000000}"/>
  </bookViews>
  <sheets>
    <sheet name="ACRAF" sheetId="13" r:id="rId1"/>
    <sheet name="Aggiudicazione totale" sheetId="3" r:id="rId2"/>
  </sheets>
  <definedNames>
    <definedName name="_xlnm._FilterDatabase" localSheetId="0" hidden="1">ACRAF!$A$3:$BU$76</definedName>
    <definedName name="_xlnm.Print_Area" localSheetId="0">ACRAF!$A$1:$T$76</definedName>
    <definedName name="_xlnm.Print_Area" localSheetId="1">'Aggiudicazione totale'!$A$1:$R$77</definedName>
    <definedName name="_xlnm.Print_Titles" localSheetId="0">ACRAF!$3:$3</definedName>
    <definedName name="_xlnm.Print_Titles" localSheetId="1">'Aggiudicazione totale'!$3:$3</definedName>
    <definedName name="Z_D26E93C2_A57C_49F0_B677_C915A263A35B_.wvu.Cols" localSheetId="0" hidden="1">ACRAF!#REF!,ACRAF!$L:$U,ACRAF!#REF!</definedName>
    <definedName name="Z_D26E93C2_A57C_49F0_B677_C915A263A35B_.wvu.Cols" localSheetId="1" hidden="1">'Aggiudicazione totale'!#REF!,'Aggiudicazione totale'!$L:$T,'Aggiudicazione totale'!#REF!</definedName>
  </definedNames>
  <calcPr calcId="191029"/>
  <customWorkbookViews>
    <customWorkbookView name="Paola Semeraro - Visualizzazione personale" guid="{D26E93C2-A57C-49F0-B677-C915A263A35B}" mergeInterval="0" personalView="1" maximized="1" xWindow="-8" yWindow="-8" windowWidth="1936" windowHeight="1056" activeSheetId="3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Isabella Fanelli - Visualizzazione personale" guid="{6DC1CF19-D613-4C3E-A986-D74161F465F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3" l="1"/>
  <c r="Q75" i="13"/>
  <c r="Q74" i="13"/>
  <c r="Q73" i="13"/>
  <c r="Q72" i="13"/>
  <c r="Q71" i="13"/>
  <c r="Q69" i="13"/>
  <c r="Q67" i="13"/>
  <c r="Q66" i="13"/>
  <c r="Q65" i="13"/>
  <c r="Q64" i="13"/>
  <c r="Q63" i="13"/>
  <c r="Q62" i="13"/>
  <c r="Q61" i="13"/>
  <c r="Q58" i="13"/>
  <c r="Q57" i="13"/>
  <c r="Q56" i="13"/>
  <c r="Q55" i="13"/>
  <c r="Q54" i="13"/>
  <c r="Q53" i="13"/>
  <c r="Q52" i="13"/>
  <c r="Q50" i="13"/>
  <c r="Q51" i="13" s="1"/>
  <c r="Q49" i="13"/>
  <c r="Q48" i="13"/>
  <c r="Q46" i="13"/>
  <c r="Q45" i="13"/>
  <c r="Q44" i="13"/>
  <c r="Q43" i="13"/>
  <c r="Q42" i="13"/>
  <c r="Q41" i="13"/>
  <c r="Q39" i="13"/>
  <c r="Q38" i="13"/>
  <c r="Q36" i="13"/>
  <c r="Q35" i="13"/>
  <c r="Q34" i="13"/>
  <c r="Q33" i="13"/>
  <c r="Q31" i="13"/>
  <c r="Q30" i="13"/>
  <c r="Q29" i="13"/>
  <c r="Q28" i="13"/>
  <c r="Q27" i="13"/>
  <c r="Q25" i="13"/>
  <c r="Q24" i="13"/>
  <c r="Q23" i="13"/>
  <c r="Q22" i="13"/>
  <c r="Q21" i="13"/>
  <c r="Q20" i="13"/>
  <c r="Q19" i="13"/>
  <c r="Q18" i="13"/>
  <c r="Q15" i="13"/>
  <c r="Q14" i="13"/>
  <c r="T12" i="13"/>
  <c r="Q12" i="13"/>
  <c r="Q11" i="13"/>
  <c r="Q10" i="13"/>
  <c r="Q8" i="13"/>
  <c r="Q7" i="13"/>
  <c r="Q6" i="13"/>
  <c r="Q5" i="13"/>
  <c r="Q4" i="13"/>
  <c r="Q47" i="13" l="1"/>
  <c r="Q77" i="13"/>
  <c r="W77" i="13" s="1"/>
  <c r="Q32" i="13"/>
  <c r="Q9" i="13"/>
  <c r="Q37" i="13"/>
  <c r="Q68" i="13"/>
  <c r="S12" i="3" l="1"/>
</calcChain>
</file>

<file path=xl/sharedStrings.xml><?xml version="1.0" encoding="utf-8"?>
<sst xmlns="http://schemas.openxmlformats.org/spreadsheetml/2006/main" count="630" uniqueCount="176">
  <si>
    <t>ML</t>
  </si>
  <si>
    <t>LOTTO</t>
  </si>
  <si>
    <t>VOCE</t>
  </si>
  <si>
    <t>a</t>
  </si>
  <si>
    <t>b</t>
  </si>
  <si>
    <t>c</t>
  </si>
  <si>
    <t xml:space="preserve">DESCRIZIONE </t>
  </si>
  <si>
    <t>Preparato a base di clorexidina gluconato/digluconato allo 0,5%, in soluzione alcolica al 70%, per antisepsi cute integra.</t>
  </si>
  <si>
    <t>Flacone da 250 ml</t>
  </si>
  <si>
    <t>Preparato a base di clorexidina gluconato/digluconato allo 0,5%, in soluzione alcolica al 70%,  per antisepsi cute integra.</t>
  </si>
  <si>
    <t xml:space="preserve">Flacone da 500 ml </t>
  </si>
  <si>
    <t>Preparato a base di clorexidina gluconato/digluconato al 2%, in soluzione alcolica al 70%, con colorante, per antisepsi della cute integra, in confezione monodose con applicatore.</t>
  </si>
  <si>
    <t>Preparato a base di clorexidina gluconato/digluconato al 2%, in soluzione alcolica al 70%, incolore, in confezione monodose con applicatore.</t>
  </si>
  <si>
    <t xml:space="preserve">Preparato a base di clorexidina gluconato/digluconato al 2% ,in soluzione alcolica al 70%, per antisepsi della cute integra in manovre a rischio. </t>
  </si>
  <si>
    <t>Salviette detergenti antisettiche per il corpo utilizzabili in area critica. Salviette monouso, mono paziente in poliestere o materiale similare, detergenti e antisettiche, impregnate di clorexidina gluconato al 2%, in soluzione acquosa con dimensione di 18-  24 cm circa x 18 -24 cm circa.</t>
  </si>
  <si>
    <t>Preparato a base di clorexidina gluconato/digluconato al 2%, in soluzione alcolica al 70%, colorata, per la preparazione del campo operatorio.</t>
  </si>
  <si>
    <t>Preparato a base di clorexidina gluconato/digluconato al 4%, in soluzione acquosa, con detergente, per antisepsi della cute integra e delle mani.</t>
  </si>
  <si>
    <t>Clorexidina gluconato, in soluzione acquosa al 20%.</t>
  </si>
  <si>
    <t>Flacone 1 lt</t>
  </si>
  <si>
    <t>Preparato a base di clorexidina gluconato/digluconato al 2%, in soluzione alcolica al 70%, per la disinfezione dei dispositivi medici.</t>
  </si>
  <si>
    <t>Preparato a base di clorexidina gluconato/digluconato all'1,5% e cetrimide al 15%, per decontaminazione e contemporanea pulizia dello strumentario chirurgico e dei dispositivi medici.</t>
  </si>
  <si>
    <t>Gel sterile a base di clorexidina 0,05%, contenente da 8 a 13 gr di prodotto, adatto ad uso urologico, con applicatore.</t>
  </si>
  <si>
    <t>CONFEZIONAMENTO</t>
  </si>
  <si>
    <t>Preparato a base di disinfettante, in soluzione acquosa, con detergente, per antisepsi della cute integra e delle mani, in individui intolleranti a PVP e clorexidina.</t>
  </si>
  <si>
    <t>ACCESSORI / CARATTERISTICHE DEL CONFEZIONAMENTO</t>
  </si>
  <si>
    <t>Erogatore a dosaggio predefinito</t>
  </si>
  <si>
    <t>Erogatori a gomito completi da muro</t>
  </si>
  <si>
    <t>SPECIALITA' MEDICINALE</t>
  </si>
  <si>
    <t>Confezione monodose 
da 3 ml circa</t>
  </si>
  <si>
    <t>Confezione monodose 
da 10 - 11 ml circa</t>
  </si>
  <si>
    <t>Confezione monodose 
da 20 - 30 ml circa</t>
  </si>
  <si>
    <t>Confezione monodose con applicatore da 3 ml circa o flacone fino a 20 ml circa</t>
  </si>
  <si>
    <t>Confezione monodose 
da 1 o 2 ml circa</t>
  </si>
  <si>
    <t>Confezione 
con 6 - 10 salviette</t>
  </si>
  <si>
    <t>Confezione 
da 8 a 13 gr 
con applicatore</t>
  </si>
  <si>
    <t>CODICE PRODOTTO DEL FABBRICANTE</t>
  </si>
  <si>
    <t>NOME COMMERCIALE</t>
  </si>
  <si>
    <t xml:space="preserve">D.M. </t>
  </si>
  <si>
    <t>CODICE  CND</t>
  </si>
  <si>
    <t>N°   REP.</t>
  </si>
  <si>
    <t>UNITÀ
DI
 MISURA</t>
  </si>
  <si>
    <t>N° AIC</t>
  </si>
  <si>
    <t>Sottotappo
erogatore</t>
  </si>
  <si>
    <t>UNITA'
DI 
VENDITA</t>
  </si>
  <si>
    <t>PREZZO 
PER UNITA' DI VENDITA</t>
  </si>
  <si>
    <t>N° PEZZI 
PER CONFEZIONE</t>
  </si>
  <si>
    <t>Sottotappo
 erogatore</t>
  </si>
  <si>
    <t xml:space="preserve">Flacone 
da 100 a 150 ml </t>
  </si>
  <si>
    <t xml:space="preserve">Flacone
da 100 a 250 ml </t>
  </si>
  <si>
    <t xml:space="preserve">Flacone 
da 250 a 500 ml </t>
  </si>
  <si>
    <t xml:space="preserve">Flacone
 da 500 ml </t>
  </si>
  <si>
    <t xml:space="preserve">Flacone 
da 100 a 250 ml </t>
  </si>
  <si>
    <t>Sottotappo 
erogatore</t>
  </si>
  <si>
    <t>N. Registrazione</t>
  </si>
  <si>
    <t>PMC</t>
  </si>
  <si>
    <t>QUANTITA' TRIENNALE
STIMATA
(a)</t>
  </si>
  <si>
    <t>ALIQUOTA I.V.A.
%
da 
applicare</t>
  </si>
  <si>
    <t>IMPORTO DEL LOTTO
A BASE D'ASTA
(triennale)
iva esclusa</t>
  </si>
  <si>
    <t>NUOVA FARMEC</t>
  </si>
  <si>
    <t>ECOLAB</t>
  </si>
  <si>
    <t xml:space="preserve">B.BRAUN </t>
  </si>
  <si>
    <t xml:space="preserve">Lotti  OEPV
(1-2-3-4-5-6-8-9-10-19-20-32-36-37-41-45-48-51-52-53-54-55-56-57-58) </t>
  </si>
  <si>
    <t>TELEFLEX</t>
  </si>
  <si>
    <t xml:space="preserve">AIESI HOSPITAL </t>
  </si>
  <si>
    <t>Gel sterile a base di clorexidina 0,05% e lidocaina 2%, contenente da 10 a 13 gr di prodotto, adatto ad uso urologico, con applicatore.</t>
  </si>
  <si>
    <t>Preparato, pronto all'uso, a base di iodopovidone dal 7,5% al 10%, in soluzione acquosa, per antisepsi della cute lesa e delle mucose.</t>
  </si>
  <si>
    <t xml:space="preserve">Flacone 250 ml </t>
  </si>
  <si>
    <t xml:space="preserve">Flacone 500 ml </t>
  </si>
  <si>
    <t>Preparato a base di iodopovidone al 10%, in soluzione alcolica, per antisepsi della cute integra del campo operatorio.</t>
  </si>
  <si>
    <t>Preparato a base di iodopovidone al 7,5%, in soluzione acquosa, con detergente, per antisepsi della cute integra e lavaggio chirurgico delle mani.</t>
  </si>
  <si>
    <t>A.C.R.A.F.</t>
  </si>
  <si>
    <t>Preparato a base di sodio ipoclorito (clorossidante elettrolitico) allo 0,11%, in cloro attivo, per antisepsi della cute integra.</t>
  </si>
  <si>
    <t>Preparato a base di sodio ipoclorito (clorossidante elettrolitico) allo 0,11 %, per oggetti e superfici, in spray.</t>
  </si>
  <si>
    <t>Preparato a base di sodio ipoclorito (clorossidante elettrolitico) all'1,1%, in cloro attivo (soluzione concentrata), per la disinfezione dei dispositivi medici.</t>
  </si>
  <si>
    <t>Tanica 5 lt</t>
  </si>
  <si>
    <t>TOTALE :</t>
  </si>
  <si>
    <t>Preparato a base di sodio ipoclorito (clorossidante elettrolitico) all'1,1%, in cloro attivo (soluzione concentrata), per la disinfezione.</t>
  </si>
  <si>
    <t>Sodio ipoclorito al 12-15%.</t>
  </si>
  <si>
    <t xml:space="preserve">Preparato concentrato a base di cloro derivati - cloro disponibile pari a 2,5-3% - con detergenti e/o tensioattivi, per la disinfezione di pavimenti e pareti dei servizi igienici. </t>
  </si>
  <si>
    <t>Litro</t>
  </si>
  <si>
    <t>Compresse a base di sodio di cloro isocianurato  da 2,5 a 5 gr circa, per dispositivi medici.</t>
  </si>
  <si>
    <t>5 gr circa 
di sostanza pura</t>
  </si>
  <si>
    <t xml:space="preserve">Granuli a base di sodio di cloro isocianurato. </t>
  </si>
  <si>
    <t>Confezione
da 1 kg massimo</t>
  </si>
  <si>
    <t>Grammi</t>
  </si>
  <si>
    <t>Confezione monodose 
50 ml</t>
  </si>
  <si>
    <t>Preparato a base di associazione di 3 fenoli, addizionati di tensioattivi ed agenti sequestranti, in soluzione concentrata, da diluire, per la decontaminazione degli strumenti prima della sterilizzazione, in confezione monodose.</t>
  </si>
  <si>
    <t>Preparato a base di associazione di 3 fenoli, addizionati di tensioattivi ed agenti sequestranti, in soluzione concentrata, da diluire, per la decontaminazione degli strumenti prima della sterilizzazione.</t>
  </si>
  <si>
    <t xml:space="preserve">Strisce per il controllo della concentrazione residua di acido peracetico </t>
  </si>
  <si>
    <t>Soluzione disinfettante da attivare a due componenti, con sviluppo di acido peracetico, per la disinfezione ad alto livello e la sterilizzazione chimica a freddo di dispositivi medici termosensibili.</t>
  </si>
  <si>
    <t>Strisce test di attività ortoftaldeide 0,55%</t>
  </si>
  <si>
    <t xml:space="preserve">Ortoftaldeide allo 0,55%, in soluzione acquosa, con agenti tampone, chelanti ed inibitori di corrosione. </t>
  </si>
  <si>
    <t xml:space="preserve">Flacone 
da 3,5 a 5 litri </t>
  </si>
  <si>
    <t>Sottotappo erogatore</t>
  </si>
  <si>
    <t>Soluzione di alcool etilico al 70% circa, incolore, per la disinfezione delle superfici.</t>
  </si>
  <si>
    <t xml:space="preserve">NUOVA FARMEC </t>
  </si>
  <si>
    <t>Flacone 
da 750 ml a 1.000 ml</t>
  </si>
  <si>
    <t>Piantana con distributore elettronico</t>
  </si>
  <si>
    <t>Preparato a base alcoolica al 70% (min. 65%), addizionato di adeguati emollienti, per l'antisepsi delle mani su cute integra e pulita, senza risciacquo, in gel, da utilizzare con piantana per la disinfezione delle mani con distributore elettronico.</t>
  </si>
  <si>
    <t>Flacone 
100 ml</t>
  </si>
  <si>
    <t>Preparato a base alcoolica al 70% (min. 65%), addizionato di adeguati emollienti, per l'antisepsi delle mani, su cute integra e pulita, senza risciacquo, in gel.</t>
  </si>
  <si>
    <t xml:space="preserve">Flacone
 500 ml </t>
  </si>
  <si>
    <t>Erogatori 
e supporti a muro</t>
  </si>
  <si>
    <t xml:space="preserve">Flacone
da 50 a 100 ml </t>
  </si>
  <si>
    <t>Eosina in soluzione acquosa 2%, secondo farmacopea in vigore.</t>
  </si>
  <si>
    <t xml:space="preserve">FARMAZAN COSMOCEUTICI </t>
  </si>
  <si>
    <t>Acqua ossigenata (perossido di idrogeno) al 3%, stabilizzata secondo farmacopea vigente.</t>
  </si>
  <si>
    <t xml:space="preserve">Flacone 
da 200 a 300 ml </t>
  </si>
  <si>
    <t xml:space="preserve">CO.D.I.SAN </t>
  </si>
  <si>
    <t>Confezione monouso</t>
  </si>
  <si>
    <t xml:space="preserve">Tamponcini disinfettanti, confezionati singolarmente, imbevuti di alcool isopropilico 70%, con dimensione di 3-5 cm circa x 3-5 cm circa, sterili e monouso, per la disinfezione degli elastomeri di flaconi e sacche. </t>
  </si>
  <si>
    <t>Salvietta</t>
  </si>
  <si>
    <t>Confezione con massimo 100 salviette.</t>
  </si>
  <si>
    <t xml:space="preserve">Tappo richiudibile </t>
  </si>
  <si>
    <t xml:space="preserve">Salviette disinfettanti con ammoni quaternari e/o associazioni con biguanidi, pronte all'uso e compatibili con sonde ad ultrasuoni, con dimensione di 15-20 cm circa x 15-20 cm circa. </t>
  </si>
  <si>
    <t xml:space="preserve">CEA </t>
  </si>
  <si>
    <t>Panni disinfettanti imbevuti di ipoclorito di sodio allo 0,1%, in confezione monouso, con dimensione di 20-25 cm circa x 20-25 cm circa, per dialisi.</t>
  </si>
  <si>
    <t xml:space="preserve">A.C.R.A.F </t>
  </si>
  <si>
    <t>Panni disinfettanti imbevuti di ipoclorito di sodio allo 0,1%, in confezione monouso, con dimensione di 20-25 cm circa x 20-25 cm circa, per dispositivi medici e superfici, incluse cappe a flusso laminare.</t>
  </si>
  <si>
    <t>Fazzolettini disinfettanti contenenti derivati di cloro o clorexidina o ammonio quaternario, per antisepsi della cute integra, in confezione monouso, con dimensione di 20-25 cm circa x 20-25 cm circa.</t>
  </si>
  <si>
    <t>Flacone 
da 700 ml a 1 lt</t>
  </si>
  <si>
    <t>Latte lubrificante, da diluire, per ferri chirurgici, ad immersione, da utilizzare dopo la termo disinfezione.</t>
  </si>
  <si>
    <t>Erogatore
a dosaggio predefinito</t>
  </si>
  <si>
    <t>Detergente disinfettante, a largo spettro, in spray, per dispositivi medici non immergibili.</t>
  </si>
  <si>
    <t>Flacone
da 700 ml a 1 lt</t>
  </si>
  <si>
    <t>Erogatore 
a dosaggio predefinito</t>
  </si>
  <si>
    <t xml:space="preserve">Detergente plurienzimatico e decontaminante, per strumentario, in schiuma, da utilizzarsi durante il trasporto a secco. </t>
  </si>
  <si>
    <t>Flacone
 da 500 ml a 1 lt</t>
  </si>
  <si>
    <t xml:space="preserve">Detergente disinfettante, privo di alcool, per superfici ed apparecchiature, ad ampio spettro, pronto all'uso. </t>
  </si>
  <si>
    <t>Confezione 
da 1 kg massimo</t>
  </si>
  <si>
    <t xml:space="preserve">Polvere concentrata, a graduale liberazione di ossigeno attivo, con enzimi o tensioattivi, a base di sodio percarbonato, per la decontaminazione e la contemporanea detersione dello strumentario chirurgico e dei dispositivi medici. </t>
  </si>
  <si>
    <t>Flacone massimo 1 lt</t>
  </si>
  <si>
    <t>Soluzione concentrata ad azione detergente almeno trienzimatica (proteasi, lipasi e amilasi) e decontaminante per lo strumentario chirurgico (comprese fibre ottiche) ed i dispositivi medici, per lavaggi manuali ad immersione ed in apparecchi ad ultrasuoni. La confezione deve possedere un tappo dosatore.</t>
  </si>
  <si>
    <t>Flacone 
da 500 ml a 1 lt</t>
  </si>
  <si>
    <t xml:space="preserve">Preparato a base di detergente almeno trienzimatico (proteasi, lipasi e amilasi), tensioattivi, coformulanti in soluzione concentrata per la detersione enzimatica dello strumentario chirurgico e dei dispositivi medici, per lavaggi manuali ad immersione ed in apparecchi ad ultrasuoni.  </t>
  </si>
  <si>
    <t>Vaschetta</t>
  </si>
  <si>
    <t>Vaschetta per sonde esofagee con cestello interno, coperchio, autoclavabile</t>
  </si>
  <si>
    <t>Vaschetta da 60 Lt circa con cestello interno, coperchio, autoclavabile 
(lung. 53 cm circa x largh. 36 cm circa x h 30,5 cm circa)</t>
  </si>
  <si>
    <t>Vaschetta da 15 Lt circa con cestello interno, coperchio, autoclavabile 
(lung. 85,5 cm circa x largh. 18 cm circa x h 7,5 cm circa)</t>
  </si>
  <si>
    <t>Vaschetta da 10 Lt circa con cestello interno, coperchio, autoclavabile 
(lung. 48,5 cm circa x largh. 27 cm circa x h 17 cm circa)</t>
  </si>
  <si>
    <t>Vaschetta da 5 Lt circa con cestello interno, coperchio, autoclavabile  
(lung. 36,5 cm circa x largh. 25,5 cm circa x h 9 cm circa)</t>
  </si>
  <si>
    <t>Vaschetta da 2 Lt circa con cestello interno, coperchio, autoclavabile  (lung. 23 cm circa x largh. 17 cm circa x h 9 cm circa)</t>
  </si>
  <si>
    <t>Dispenser in acciaio e dispositivo netta-unghie</t>
  </si>
  <si>
    <t>Spazzola-spugna secca, in confezione singola, monouso, sterile, per la detersione e l'antisepsi preoperatoria di mani e braccia.</t>
  </si>
  <si>
    <t>Spazzola-spugna monouso, preimbevuta di iodopovidone, per la detersione e l'antisepsi preoperatoria di mani e braccia.</t>
  </si>
  <si>
    <t>Spazzola-spugna monouso, preimbevuta di clorexidina, per la detersione e l'antisepsi preoperatoria di mani e braccia.</t>
  </si>
  <si>
    <t>AGGIUDICATARIO</t>
  </si>
  <si>
    <t>BECTON DICKINSON</t>
  </si>
  <si>
    <t>BECTON 
DICKINSON</t>
  </si>
  <si>
    <t>PF37325</t>
  </si>
  <si>
    <t>Clorexinal 2%</t>
  </si>
  <si>
    <t>Cartone da n. 24 flaconi da 250 ml</t>
  </si>
  <si>
    <t>CITROCLOREX 2% RED 
ML 120</t>
  </si>
  <si>
    <t>B.BRAUN</t>
  </si>
  <si>
    <t xml:space="preserve">non idoneo 
(nuova gara n. 38/2019 
 in predisposizione) </t>
  </si>
  <si>
    <t>PREZZO  
PER UNITA' DI MISURA
 OFFERTO
(4 cifre decimali)
(b)
iva esclusa</t>
  </si>
  <si>
    <t>IMPORTO  DEL LOTTO
OFFERTO
(2 cifre decimali)
(a x b)
iva esclusa</t>
  </si>
  <si>
    <r>
      <t>Preparato a base di clorexidina gluconato/digluconato al 2%, in soluzione alcolica al 70%, incolore, per la medicazione del punto di inserzione del CVC</t>
    </r>
    <r>
      <rPr>
        <sz val="20"/>
        <color indexed="8"/>
        <rFont val="Calibri"/>
        <family val="2"/>
        <scheme val="minor"/>
      </rPr>
      <t>.</t>
    </r>
  </si>
  <si>
    <r>
      <t>Preparato a base di sodio ipoclorito (clorossidante elettrolitico) all'1,1%, in cloro attivo (soluzione concentrata),</t>
    </r>
    <r>
      <rPr>
        <b/>
        <sz val="20"/>
        <rFont val="Calibri"/>
        <family val="2"/>
        <scheme val="minor"/>
      </rPr>
      <t xml:space="preserve"> per la disinfezione dei dispositivi medici per la dialisi.</t>
    </r>
  </si>
  <si>
    <t>DESERTO
(non riproposto 
nella nuova gara n. 38/2019 
 in predisposizione)</t>
  </si>
  <si>
    <t>DESERTO
(non riproposto
 nella nuova gara n. 38/2019 
 in predisposizione)</t>
  </si>
  <si>
    <t xml:space="preserve">DESERTO
(nuova gara n. 38/2019 
 in predisposizione) </t>
  </si>
  <si>
    <t>GIO CHEMICA</t>
  </si>
  <si>
    <t xml:space="preserve">GIO CHEMICA </t>
  </si>
  <si>
    <t xml:space="preserve">NON IDONEO 
(nuova gara n. 38/2019 
 in predisposizione) </t>
  </si>
  <si>
    <t>CEA</t>
  </si>
  <si>
    <t>GIOCHEMICA</t>
  </si>
  <si>
    <t xml:space="preserve">GIOCHEMICA </t>
  </si>
  <si>
    <t>UNITÀ  DI  MISURA</t>
  </si>
  <si>
    <t>Lotti al  MINOR  PREZZO</t>
  </si>
  <si>
    <t>cauzione def :</t>
  </si>
  <si>
    <t xml:space="preserve">non idoneo 
(nuova gara n. 38/2019) </t>
  </si>
  <si>
    <t>DESERTO
(non riproposto 
nella nuova gara n. 38/2019)</t>
  </si>
  <si>
    <t xml:space="preserve">NON IDONEO 
(nuova gara n. 38/2019) </t>
  </si>
  <si>
    <t>LOTTO CHIUSO</t>
  </si>
  <si>
    <t>LOMBARDA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</si>
</sst>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.0000_-;\-&quot;€&quot;\ * #,##0.0000_-;_-&quot;€&quot;\ * &quot;-&quot;??_-;_-@_-"/>
    <numFmt numFmtId="166" formatCode="_-[$€-410]\ * #,##0.00_-;\-[$€-410]\ * #,##0.00_-;_-[$€-410]\ * &quot;-&quot;??_-;_-@_-"/>
    <numFmt numFmtId="167" formatCode="#,##0.00000\ [$€-410];\-#,##0.00000\ [$€-410]"/>
  </numFmts>
  <fonts count="5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name val="Calibri"/>
      <family val="2"/>
      <scheme val="minor"/>
    </font>
    <font>
      <sz val="18"/>
      <color indexed="10"/>
      <name val="Calibri"/>
      <family val="2"/>
      <scheme val="minor"/>
    </font>
    <font>
      <b/>
      <sz val="1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8"/>
      <color indexed="9"/>
      <name val="Calibri"/>
      <family val="2"/>
    </font>
    <font>
      <sz val="18"/>
      <name val="Times New Roman"/>
      <family val="1"/>
    </font>
    <font>
      <b/>
      <sz val="16"/>
      <name val="Calibri"/>
      <family val="2"/>
    </font>
    <font>
      <b/>
      <sz val="20"/>
      <name val="Calibri"/>
      <family val="2"/>
    </font>
    <font>
      <b/>
      <sz val="18"/>
      <name val="Times New Roman"/>
      <family val="1"/>
    </font>
    <font>
      <sz val="18"/>
      <name val="Calibri"/>
      <family val="2"/>
    </font>
    <font>
      <sz val="18"/>
      <color indexed="8"/>
      <name val="Times New Roman"/>
      <family val="1"/>
    </font>
    <font>
      <sz val="16"/>
      <color indexed="10"/>
      <name val="Calibri"/>
      <family val="2"/>
    </font>
    <font>
      <b/>
      <sz val="18"/>
      <color theme="0"/>
      <name val="Times New Roman"/>
      <family val="1"/>
    </font>
    <font>
      <b/>
      <sz val="24"/>
      <color rgb="FF0000FF"/>
      <name val="Calibri"/>
      <family val="2"/>
    </font>
    <font>
      <b/>
      <sz val="22"/>
      <color rgb="FF0000FF"/>
      <name val="Times New Roman"/>
      <family val="1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FF"/>
      <name val="Times New Roman"/>
      <family val="1"/>
    </font>
    <font>
      <sz val="20"/>
      <color indexed="8"/>
      <name val="Calibri"/>
      <family val="2"/>
      <scheme val="minor"/>
    </font>
    <font>
      <sz val="20"/>
      <color indexed="8"/>
      <name val="Times New Roman"/>
      <family val="1"/>
    </font>
    <font>
      <sz val="22"/>
      <color indexed="10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name val="Calibri"/>
      <family val="2"/>
    </font>
    <font>
      <b/>
      <sz val="22"/>
      <color indexed="8"/>
      <name val="Calibri"/>
      <family val="2"/>
    </font>
    <font>
      <b/>
      <sz val="22"/>
      <name val="Times New Roman"/>
      <family val="1"/>
    </font>
    <font>
      <sz val="22"/>
      <color indexed="10"/>
      <name val="Calibri"/>
      <family val="2"/>
    </font>
    <font>
      <sz val="20"/>
      <name val="Calibri"/>
      <family val="2"/>
      <scheme val="minor"/>
    </font>
    <font>
      <sz val="20"/>
      <name val="Calibri"/>
      <family val="2"/>
    </font>
    <font>
      <sz val="22"/>
      <name val="Calibri"/>
      <family val="2"/>
      <scheme val="minor"/>
    </font>
    <font>
      <sz val="22"/>
      <name val="Calibri"/>
      <family val="2"/>
    </font>
    <font>
      <b/>
      <sz val="20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sz val="26"/>
      <name val="Calibri"/>
      <family val="2"/>
      <scheme val="minor"/>
    </font>
    <font>
      <sz val="24"/>
      <name val="Calibri"/>
      <family val="2"/>
      <scheme val="minor"/>
    </font>
    <font>
      <b/>
      <sz val="36"/>
      <name val="Calibri"/>
      <family val="2"/>
    </font>
    <font>
      <b/>
      <sz val="18"/>
      <color theme="0"/>
      <name val="Calibri"/>
      <family val="2"/>
      <scheme val="minor"/>
    </font>
    <font>
      <sz val="18"/>
      <color indexed="10"/>
      <name val="Calibri"/>
      <family val="2"/>
    </font>
    <font>
      <i/>
      <sz val="22"/>
      <name val="Calibri"/>
      <family val="2"/>
    </font>
    <font>
      <b/>
      <sz val="26"/>
      <name val="Calibri"/>
      <family val="2"/>
    </font>
    <font>
      <b/>
      <sz val="26"/>
      <name val="Times New Roman"/>
      <family val="1"/>
    </font>
    <font>
      <sz val="26"/>
      <name val="Calibri"/>
      <family val="2"/>
      <scheme val="minor"/>
    </font>
    <font>
      <sz val="26"/>
      <name val="Calibri"/>
      <family val="2"/>
    </font>
    <font>
      <sz val="26"/>
      <name val="Times New Roman"/>
      <family val="1"/>
    </font>
    <font>
      <i/>
      <sz val="26"/>
      <name val="Calibri"/>
      <family val="2"/>
    </font>
    <font>
      <b/>
      <sz val="24"/>
      <color indexed="8"/>
      <name val="Calibri"/>
      <family val="2"/>
      <scheme val="minor"/>
    </font>
    <font>
      <b/>
      <i/>
      <sz val="2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003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08">
    <xf numFmtId="0" fontId="0" fillId="0" borderId="0" xfId="0"/>
    <xf numFmtId="0" fontId="5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43" fontId="10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2" applyFont="1" applyAlignment="1">
      <alignment wrapText="1"/>
    </xf>
    <xf numFmtId="0" fontId="16" fillId="3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4" fontId="13" fillId="0" borderId="0" xfId="4" applyNumberFormat="1" applyFont="1" applyAlignment="1">
      <alignment wrapText="1"/>
    </xf>
    <xf numFmtId="0" fontId="10" fillId="0" borderId="0" xfId="0" applyFont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3" fillId="3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0" fontId="23" fillId="0" borderId="0" xfId="2" applyFont="1" applyAlignment="1">
      <alignment wrapText="1"/>
    </xf>
    <xf numFmtId="164" fontId="19" fillId="0" borderId="0" xfId="0" applyNumberFormat="1" applyFont="1" applyAlignment="1">
      <alignment horizontal="center" vertical="center"/>
    </xf>
    <xf numFmtId="43" fontId="24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7" fillId="0" borderId="15" xfId="0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5" fillId="0" borderId="17" xfId="2" applyFont="1" applyBorder="1" applyAlignment="1">
      <alignment wrapText="1"/>
    </xf>
    <xf numFmtId="0" fontId="5" fillId="0" borderId="18" xfId="2" applyFont="1" applyBorder="1" applyAlignment="1">
      <alignment wrapText="1"/>
    </xf>
    <xf numFmtId="0" fontId="7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164" fontId="19" fillId="0" borderId="24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5" fontId="20" fillId="0" borderId="20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7" fillId="0" borderId="24" xfId="6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4" fontId="26" fillId="0" borderId="24" xfId="0" applyNumberFormat="1" applyFont="1" applyBorder="1" applyAlignment="1">
      <alignment horizontal="center" vertical="center" wrapText="1"/>
    </xf>
    <xf numFmtId="0" fontId="27" fillId="0" borderId="25" xfId="6" applyFont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1" fillId="0" borderId="0" xfId="2" applyFont="1" applyAlignment="1">
      <alignment wrapText="1"/>
    </xf>
    <xf numFmtId="0" fontId="28" fillId="3" borderId="0" xfId="0" applyFont="1" applyFill="1" applyAlignment="1">
      <alignment horizontal="center" vertical="center" wrapText="1"/>
    </xf>
    <xf numFmtId="0" fontId="32" fillId="0" borderId="18" xfId="2" applyFont="1" applyBorder="1" applyAlignment="1">
      <alignment wrapText="1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wrapText="1"/>
    </xf>
    <xf numFmtId="164" fontId="35" fillId="0" borderId="24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33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/>
    </xf>
    <xf numFmtId="43" fontId="38" fillId="0" borderId="0" xfId="0" applyNumberFormat="1" applyFont="1" applyAlignment="1">
      <alignment vertical="center"/>
    </xf>
    <xf numFmtId="0" fontId="28" fillId="3" borderId="18" xfId="0" applyFont="1" applyFill="1" applyBorder="1" applyAlignment="1">
      <alignment horizontal="center" vertical="center" wrapText="1"/>
    </xf>
    <xf numFmtId="43" fontId="41" fillId="0" borderId="0" xfId="0" applyNumberFormat="1" applyFont="1" applyAlignment="1">
      <alignment vertical="center"/>
    </xf>
    <xf numFmtId="165" fontId="35" fillId="0" borderId="24" xfId="0" applyNumberFormat="1" applyFont="1" applyBorder="1" applyAlignment="1">
      <alignment horizontal="center" vertical="center" wrapText="1"/>
    </xf>
    <xf numFmtId="165" fontId="35" fillId="0" borderId="20" xfId="0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165" fontId="35" fillId="0" borderId="0" xfId="0" applyNumberFormat="1" applyFont="1" applyAlignment="1">
      <alignment horizontal="center" vertical="center" wrapText="1"/>
    </xf>
    <xf numFmtId="43" fontId="42" fillId="0" borderId="0" xfId="0" applyNumberFormat="1" applyFont="1" applyAlignment="1">
      <alignment vertical="center"/>
    </xf>
    <xf numFmtId="164" fontId="29" fillId="0" borderId="0" xfId="0" applyNumberFormat="1" applyFont="1" applyAlignment="1">
      <alignment horizontal="center" vertical="center"/>
    </xf>
    <xf numFmtId="0" fontId="39" fillId="0" borderId="24" xfId="0" applyFont="1" applyBorder="1" applyAlignment="1">
      <alignment horizontal="justify" vertical="center" wrapText="1"/>
    </xf>
    <xf numFmtId="0" fontId="39" fillId="0" borderId="20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justify" vertic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justify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37" fillId="2" borderId="25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18" fillId="0" borderId="24" xfId="2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164" fontId="29" fillId="0" borderId="30" xfId="0" applyNumberFormat="1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/>
    </xf>
    <xf numFmtId="0" fontId="40" fillId="0" borderId="24" xfId="0" applyFont="1" applyBorder="1" applyAlignment="1">
      <alignment horizontal="justify" vertical="center" wrapText="1"/>
    </xf>
    <xf numFmtId="0" fontId="40" fillId="0" borderId="11" xfId="0" applyFont="1" applyBorder="1" applyAlignment="1">
      <alignment horizontal="justify" vertical="center" wrapText="1"/>
    </xf>
    <xf numFmtId="0" fontId="22" fillId="0" borderId="24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164" fontId="19" fillId="0" borderId="24" xfId="0" applyNumberFormat="1" applyFont="1" applyBorder="1" applyAlignment="1">
      <alignment horizontal="center" vertical="center"/>
    </xf>
    <xf numFmtId="164" fontId="19" fillId="0" borderId="25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 wrapText="1"/>
    </xf>
    <xf numFmtId="165" fontId="35" fillId="0" borderId="28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39" fillId="0" borderId="28" xfId="0" applyFont="1" applyBorder="1" applyAlignment="1">
      <alignment horizontal="justify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3" fontId="12" fillId="0" borderId="28" xfId="0" applyNumberFormat="1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3" fontId="35" fillId="0" borderId="29" xfId="0" applyNumberFormat="1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48" fillId="8" borderId="34" xfId="0" applyNumberFormat="1" applyFont="1" applyFill="1" applyBorder="1" applyAlignment="1">
      <alignment horizontal="center" vertical="center" wrapText="1"/>
    </xf>
    <xf numFmtId="0" fontId="41" fillId="0" borderId="0" xfId="2" applyFont="1" applyAlignment="1">
      <alignment wrapText="1"/>
    </xf>
    <xf numFmtId="164" fontId="29" fillId="0" borderId="24" xfId="0" applyNumberFormat="1" applyFont="1" applyBorder="1" applyAlignment="1">
      <alignment horizontal="center" vertical="center" wrapText="1"/>
    </xf>
    <xf numFmtId="164" fontId="29" fillId="0" borderId="20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164" fontId="29" fillId="0" borderId="28" xfId="0" applyNumberFormat="1" applyFont="1" applyBorder="1" applyAlignment="1">
      <alignment horizontal="center" vertical="center" wrapText="1"/>
    </xf>
    <xf numFmtId="164" fontId="41" fillId="0" borderId="0" xfId="4" applyNumberFormat="1" applyFont="1" applyFill="1" applyAlignment="1">
      <alignment wrapText="1"/>
    </xf>
    <xf numFmtId="164" fontId="41" fillId="0" borderId="0" xfId="4" applyNumberFormat="1" applyFont="1" applyAlignment="1">
      <alignment wrapText="1"/>
    </xf>
    <xf numFmtId="0" fontId="10" fillId="0" borderId="0" xfId="2" applyFont="1" applyAlignment="1">
      <alignment wrapText="1"/>
    </xf>
    <xf numFmtId="164" fontId="35" fillId="0" borderId="20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164" fontId="12" fillId="0" borderId="35" xfId="0" applyNumberFormat="1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4" xfId="6" applyFont="1" applyBorder="1" applyAlignment="1">
      <alignment horizontal="center" vertical="center" wrapText="1"/>
    </xf>
    <xf numFmtId="0" fontId="23" fillId="0" borderId="18" xfId="2" applyFont="1" applyBorder="1" applyAlignment="1">
      <alignment wrapText="1"/>
    </xf>
    <xf numFmtId="0" fontId="21" fillId="0" borderId="18" xfId="0" applyFont="1" applyBorder="1" applyAlignment="1">
      <alignment horizontal="center" vertical="center" wrapText="1"/>
    </xf>
    <xf numFmtId="43" fontId="49" fillId="0" borderId="0" xfId="0" applyNumberFormat="1" applyFont="1" applyAlignment="1">
      <alignment vertical="center"/>
    </xf>
    <xf numFmtId="164" fontId="50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right" wrapText="1"/>
    </xf>
    <xf numFmtId="164" fontId="35" fillId="9" borderId="24" xfId="0" applyNumberFormat="1" applyFont="1" applyFill="1" applyBorder="1" applyAlignment="1">
      <alignment horizontal="center" vertical="center" wrapText="1"/>
    </xf>
    <xf numFmtId="0" fontId="36" fillId="9" borderId="28" xfId="0" applyFont="1" applyFill="1" applyBorder="1" applyAlignment="1">
      <alignment horizontal="center" vertical="center" wrapText="1"/>
    </xf>
    <xf numFmtId="0" fontId="35" fillId="9" borderId="24" xfId="0" applyFont="1" applyFill="1" applyBorder="1" applyAlignment="1">
      <alignment horizontal="center" vertical="center" wrapText="1"/>
    </xf>
    <xf numFmtId="0" fontId="35" fillId="9" borderId="11" xfId="0" applyFont="1" applyFill="1" applyBorder="1" applyAlignment="1">
      <alignment horizontal="center" vertical="center" wrapText="1"/>
    </xf>
    <xf numFmtId="165" fontId="35" fillId="9" borderId="24" xfId="0" applyNumberFormat="1" applyFont="1" applyFill="1" applyBorder="1" applyAlignment="1">
      <alignment horizontal="center" vertical="center" wrapText="1"/>
    </xf>
    <xf numFmtId="0" fontId="35" fillId="9" borderId="24" xfId="6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52" fillId="2" borderId="24" xfId="0" applyFont="1" applyFill="1" applyBorder="1" applyAlignment="1">
      <alignment horizontal="center" vertical="center" wrapText="1"/>
    </xf>
    <xf numFmtId="0" fontId="53" fillId="0" borderId="24" xfId="0" applyFont="1" applyBorder="1" applyAlignment="1">
      <alignment horizontal="justify" vertical="center" wrapText="1"/>
    </xf>
    <xf numFmtId="0" fontId="54" fillId="0" borderId="24" xfId="0" applyFont="1" applyBorder="1" applyAlignment="1">
      <alignment horizontal="center" vertical="center" wrapText="1"/>
    </xf>
    <xf numFmtId="0" fontId="55" fillId="0" borderId="24" xfId="2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3" fontId="51" fillId="0" borderId="24" xfId="0" applyNumberFormat="1" applyFont="1" applyBorder="1" applyAlignment="1">
      <alignment horizontal="center" vertical="center" wrapText="1"/>
    </xf>
    <xf numFmtId="165" fontId="51" fillId="0" borderId="24" xfId="0" applyNumberFormat="1" applyFont="1" applyBorder="1" applyAlignment="1">
      <alignment horizontal="center" vertical="center" wrapText="1"/>
    </xf>
    <xf numFmtId="164" fontId="51" fillId="0" borderId="24" xfId="0" applyNumberFormat="1" applyFont="1" applyBorder="1" applyAlignment="1">
      <alignment horizontal="center" vertical="center" wrapText="1"/>
    </xf>
    <xf numFmtId="0" fontId="51" fillId="0" borderId="24" xfId="2" applyFont="1" applyBorder="1" applyAlignment="1">
      <alignment horizontal="center" vertical="center" wrapText="1"/>
    </xf>
    <xf numFmtId="0" fontId="53" fillId="0" borderId="24" xfId="2" applyFont="1" applyBorder="1" applyAlignment="1">
      <alignment horizontal="center" vertical="center" wrapText="1"/>
    </xf>
    <xf numFmtId="0" fontId="45" fillId="0" borderId="24" xfId="2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164" fontId="45" fillId="0" borderId="24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3" fillId="0" borderId="0" xfId="0" applyFont="1"/>
    <xf numFmtId="0" fontId="53" fillId="0" borderId="0" xfId="0" applyFont="1" applyAlignment="1">
      <alignment horizontal="justify" vertical="center" wrapText="1"/>
    </xf>
    <xf numFmtId="0" fontId="53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3" fontId="45" fillId="0" borderId="0" xfId="0" applyNumberFormat="1" applyFont="1" applyAlignment="1">
      <alignment horizontal="center" vertical="center" wrapText="1"/>
    </xf>
    <xf numFmtId="164" fontId="51" fillId="0" borderId="0" xfId="0" applyNumberFormat="1" applyFont="1" applyAlignment="1">
      <alignment horizontal="center" vertical="center"/>
    </xf>
    <xf numFmtId="165" fontId="51" fillId="0" borderId="0" xfId="0" applyNumberFormat="1" applyFont="1" applyAlignment="1">
      <alignment horizontal="center" vertical="center" wrapText="1"/>
    </xf>
    <xf numFmtId="164" fontId="56" fillId="0" borderId="0" xfId="0" applyNumberFormat="1" applyFont="1" applyAlignment="1">
      <alignment horizontal="center" vertical="center" wrapText="1"/>
    </xf>
    <xf numFmtId="0" fontId="47" fillId="7" borderId="23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 wrapText="1"/>
    </xf>
    <xf numFmtId="0" fontId="39" fillId="10" borderId="24" xfId="0" applyFont="1" applyFill="1" applyBorder="1" applyAlignment="1">
      <alignment horizontal="justify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24" xfId="2" applyFont="1" applyFill="1" applyBorder="1" applyAlignment="1">
      <alignment horizontal="center" vertical="center" wrapText="1"/>
    </xf>
    <xf numFmtId="0" fontId="15" fillId="10" borderId="24" xfId="2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164" fontId="12" fillId="10" borderId="24" xfId="0" applyNumberFormat="1" applyFont="1" applyFill="1" applyBorder="1" applyAlignment="1">
      <alignment horizontal="center" vertical="center" wrapText="1"/>
    </xf>
    <xf numFmtId="164" fontId="35" fillId="10" borderId="24" xfId="0" applyNumberFormat="1" applyFont="1" applyFill="1" applyBorder="1" applyAlignment="1">
      <alignment horizontal="center" vertical="center" wrapText="1"/>
    </xf>
    <xf numFmtId="165" fontId="35" fillId="10" borderId="24" xfId="0" applyNumberFormat="1" applyFont="1" applyFill="1" applyBorder="1" applyAlignment="1">
      <alignment horizontal="center" vertical="center" wrapText="1"/>
    </xf>
    <xf numFmtId="164" fontId="10" fillId="10" borderId="24" xfId="0" applyNumberFormat="1" applyFont="1" applyFill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 wrapText="1"/>
    </xf>
    <xf numFmtId="0" fontId="39" fillId="10" borderId="20" xfId="0" applyFont="1" applyFill="1" applyBorder="1" applyAlignment="1">
      <alignment horizontal="justify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0" xfId="2" applyFont="1" applyFill="1" applyBorder="1" applyAlignment="1">
      <alignment horizontal="center" vertical="center" wrapText="1"/>
    </xf>
    <xf numFmtId="0" fontId="15" fillId="10" borderId="20" xfId="2" applyFont="1" applyFill="1" applyBorder="1" applyAlignment="1">
      <alignment horizontal="center" vertical="center" wrapText="1"/>
    </xf>
    <xf numFmtId="3" fontId="12" fillId="10" borderId="20" xfId="0" applyNumberFormat="1" applyFont="1" applyFill="1" applyBorder="1" applyAlignment="1">
      <alignment horizontal="center" vertical="center" wrapText="1"/>
    </xf>
    <xf numFmtId="165" fontId="35" fillId="10" borderId="20" xfId="0" applyNumberFormat="1" applyFont="1" applyFill="1" applyBorder="1" applyAlignment="1">
      <alignment horizontal="center" vertical="center" wrapText="1"/>
    </xf>
    <xf numFmtId="164" fontId="10" fillId="10" borderId="20" xfId="0" applyNumberFormat="1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justify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2" applyFont="1" applyFill="1" applyBorder="1" applyAlignment="1">
      <alignment horizontal="center" vertical="center" wrapText="1"/>
    </xf>
    <xf numFmtId="0" fontId="12" fillId="10" borderId="1" xfId="2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165" fontId="35" fillId="10" borderId="1" xfId="0" applyNumberFormat="1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 wrapText="1"/>
    </xf>
    <xf numFmtId="165" fontId="35" fillId="10" borderId="2" xfId="0" applyNumberFormat="1" applyFont="1" applyFill="1" applyBorder="1" applyAlignment="1">
      <alignment horizontal="center" vertical="center" wrapText="1"/>
    </xf>
    <xf numFmtId="164" fontId="10" fillId="10" borderId="36" xfId="0" applyNumberFormat="1" applyFont="1" applyFill="1" applyBorder="1" applyAlignment="1">
      <alignment horizontal="center" vertical="center" wrapText="1"/>
    </xf>
    <xf numFmtId="164" fontId="10" fillId="10" borderId="37" xfId="0" applyNumberFormat="1" applyFont="1" applyFill="1" applyBorder="1" applyAlignment="1">
      <alignment horizontal="center" vertical="center" wrapText="1"/>
    </xf>
    <xf numFmtId="164" fontId="10" fillId="10" borderId="7" xfId="0" applyNumberFormat="1" applyFont="1" applyFill="1" applyBorder="1" applyAlignment="1">
      <alignment horizontal="center" vertical="center" wrapText="1"/>
    </xf>
    <xf numFmtId="0" fontId="57" fillId="10" borderId="1" xfId="2" applyFont="1" applyFill="1" applyBorder="1" applyAlignment="1">
      <alignment horizontal="center" vertical="center" wrapText="1"/>
    </xf>
    <xf numFmtId="0" fontId="12" fillId="10" borderId="24" xfId="2" applyFont="1" applyFill="1" applyBorder="1" applyAlignment="1">
      <alignment horizontal="center" vertical="center" wrapText="1"/>
    </xf>
    <xf numFmtId="0" fontId="36" fillId="10" borderId="24" xfId="0" applyFont="1" applyFill="1" applyBorder="1" applyAlignment="1">
      <alignment horizontal="center" vertical="center" wrapText="1"/>
    </xf>
    <xf numFmtId="164" fontId="12" fillId="10" borderId="25" xfId="0" applyNumberFormat="1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0" fontId="27" fillId="10" borderId="24" xfId="6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164" fontId="26" fillId="10" borderId="24" xfId="0" applyNumberFormat="1" applyFont="1" applyFill="1" applyBorder="1" applyAlignment="1">
      <alignment horizontal="center" vertical="center" wrapText="1"/>
    </xf>
    <xf numFmtId="164" fontId="12" fillId="10" borderId="36" xfId="0" applyNumberFormat="1" applyFont="1" applyFill="1" applyBorder="1" applyAlignment="1">
      <alignment horizontal="center" vertical="center" wrapText="1"/>
    </xf>
    <xf numFmtId="0" fontId="27" fillId="10" borderId="36" xfId="6" applyFont="1" applyFill="1" applyBorder="1" applyAlignment="1">
      <alignment horizontal="center" vertical="center" wrapText="1"/>
    </xf>
    <xf numFmtId="0" fontId="30" fillId="10" borderId="24" xfId="0" applyFont="1" applyFill="1" applyBorder="1" applyAlignment="1">
      <alignment horizontal="center" vertical="center" wrapText="1"/>
    </xf>
    <xf numFmtId="0" fontId="35" fillId="10" borderId="24" xfId="0" applyFont="1" applyFill="1" applyBorder="1" applyAlignment="1">
      <alignment horizontal="center" vertical="center" wrapText="1"/>
    </xf>
    <xf numFmtId="165" fontId="20" fillId="10" borderId="24" xfId="0" applyNumberFormat="1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 wrapText="1"/>
    </xf>
    <xf numFmtId="0" fontId="18" fillId="10" borderId="24" xfId="2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3" fontId="7" fillId="10" borderId="24" xfId="0" applyNumberFormat="1" applyFont="1" applyFill="1" applyBorder="1" applyAlignment="1">
      <alignment horizontal="center" vertical="center" wrapText="1"/>
    </xf>
    <xf numFmtId="164" fontId="19" fillId="10" borderId="24" xfId="0" applyNumberFormat="1" applyFont="1" applyFill="1" applyBorder="1" applyAlignment="1">
      <alignment horizontal="center" vertical="center" wrapText="1"/>
    </xf>
    <xf numFmtId="164" fontId="19" fillId="10" borderId="25" xfId="0" applyNumberFormat="1" applyFont="1" applyFill="1" applyBorder="1" applyAlignment="1">
      <alignment horizontal="center" vertical="center" wrapText="1"/>
    </xf>
    <xf numFmtId="0" fontId="18" fillId="10" borderId="24" xfId="0" applyFont="1" applyFill="1" applyBorder="1" applyAlignment="1">
      <alignment horizontal="center" vertical="center" wrapText="1"/>
    </xf>
    <xf numFmtId="164" fontId="19" fillId="10" borderId="36" xfId="0" applyNumberFormat="1" applyFont="1" applyFill="1" applyBorder="1" applyAlignment="1">
      <alignment horizontal="center" vertical="center" wrapText="1"/>
    </xf>
    <xf numFmtId="0" fontId="15" fillId="10" borderId="1" xfId="2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20" xfId="2" applyFont="1" applyFill="1" applyBorder="1" applyAlignment="1">
      <alignment horizontal="center" vertical="center" wrapText="1"/>
    </xf>
    <xf numFmtId="165" fontId="20" fillId="10" borderId="20" xfId="0" applyNumberFormat="1" applyFont="1" applyFill="1" applyBorder="1" applyAlignment="1">
      <alignment horizontal="center" vertical="center" wrapText="1"/>
    </xf>
    <xf numFmtId="164" fontId="12" fillId="10" borderId="20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5" fontId="20" fillId="10" borderId="2" xfId="0" applyNumberFormat="1" applyFont="1" applyFill="1" applyBorder="1" applyAlignment="1">
      <alignment horizontal="center" vertical="center" wrapText="1"/>
    </xf>
    <xf numFmtId="164" fontId="12" fillId="10" borderId="1" xfId="0" applyNumberFormat="1" applyFont="1" applyFill="1" applyBorder="1" applyAlignment="1">
      <alignment horizontal="center" vertical="center" wrapText="1"/>
    </xf>
    <xf numFmtId="164" fontId="12" fillId="10" borderId="37" xfId="0" applyNumberFormat="1" applyFont="1" applyFill="1" applyBorder="1" applyAlignment="1">
      <alignment horizontal="center" vertical="center" wrapText="1"/>
    </xf>
    <xf numFmtId="164" fontId="12" fillId="10" borderId="7" xfId="0" applyNumberFormat="1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/>
    </xf>
    <xf numFmtId="0" fontId="40" fillId="10" borderId="24" xfId="0" applyFont="1" applyFill="1" applyBorder="1" applyAlignment="1">
      <alignment horizontal="justify" vertical="center" wrapText="1"/>
    </xf>
    <xf numFmtId="0" fontId="21" fillId="0" borderId="24" xfId="0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 wrapText="1"/>
    </xf>
    <xf numFmtId="164" fontId="19" fillId="0" borderId="37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7" fontId="58" fillId="0" borderId="24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justify" vertical="center" wrapText="1"/>
    </xf>
    <xf numFmtId="0" fontId="46" fillId="0" borderId="9" xfId="0" applyFont="1" applyBorder="1" applyAlignment="1">
      <alignment horizontal="justify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10" borderId="1" xfId="2" applyFont="1" applyFill="1" applyBorder="1" applyAlignment="1">
      <alignment horizontal="center" vertical="center" wrapText="1"/>
    </xf>
    <xf numFmtId="0" fontId="57" fillId="10" borderId="1" xfId="2" applyFont="1" applyFill="1" applyBorder="1" applyAlignment="1">
      <alignment horizontal="center" vertical="center" wrapText="1"/>
    </xf>
    <xf numFmtId="164" fontId="35" fillId="9" borderId="11" xfId="0" applyNumberFormat="1" applyFont="1" applyFill="1" applyBorder="1" applyAlignment="1">
      <alignment horizontal="center" vertical="center" wrapText="1"/>
    </xf>
    <xf numFmtId="164" fontId="35" fillId="9" borderId="4" xfId="0" applyNumberFormat="1" applyFont="1" applyFill="1" applyBorder="1" applyAlignment="1">
      <alignment horizontal="center" vertical="center" wrapText="1"/>
    </xf>
    <xf numFmtId="164" fontId="35" fillId="9" borderId="3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164" fontId="19" fillId="10" borderId="11" xfId="0" applyNumberFormat="1" applyFont="1" applyFill="1" applyBorder="1" applyAlignment="1">
      <alignment horizontal="center" vertical="center" wrapText="1"/>
    </xf>
    <xf numFmtId="164" fontId="19" fillId="10" borderId="3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justify" vertical="center" wrapText="1"/>
    </xf>
    <xf numFmtId="0" fontId="39" fillId="0" borderId="9" xfId="0" applyFont="1" applyBorder="1" applyAlignment="1">
      <alignment horizontal="justify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 wrapText="1"/>
    </xf>
    <xf numFmtId="164" fontId="12" fillId="10" borderId="4" xfId="0" applyNumberFormat="1" applyFont="1" applyFill="1" applyBorder="1" applyAlignment="1">
      <alignment horizontal="center" vertical="center" wrapText="1"/>
    </xf>
    <xf numFmtId="164" fontId="12" fillId="10" borderId="3" xfId="0" applyNumberFormat="1" applyFont="1" applyFill="1" applyBorder="1" applyAlignment="1">
      <alignment horizontal="center" vertical="center" wrapText="1"/>
    </xf>
    <xf numFmtId="164" fontId="29" fillId="10" borderId="11" xfId="0" applyNumberFormat="1" applyFont="1" applyFill="1" applyBorder="1" applyAlignment="1">
      <alignment horizontal="center" vertical="center" wrapText="1"/>
    </xf>
    <xf numFmtId="164" fontId="29" fillId="10" borderId="4" xfId="0" applyNumberFormat="1" applyFont="1" applyFill="1" applyBorder="1" applyAlignment="1">
      <alignment horizontal="center" vertical="center" wrapText="1"/>
    </xf>
    <xf numFmtId="164" fontId="29" fillId="10" borderId="3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</cellXfs>
  <cellStyles count="7">
    <cellStyle name="Collegamento ipertestuale 2" xfId="1" xr:uid="{00000000-0005-0000-0000-000000000000}"/>
    <cellStyle name="Normale" xfId="0" builtinId="0"/>
    <cellStyle name="Normale 2" xfId="2" xr:uid="{00000000-0005-0000-0000-000002000000}"/>
    <cellStyle name="Normale 2 2" xfId="3" xr:uid="{00000000-0005-0000-0000-000003000000}"/>
    <cellStyle name="Normale 2 3 2" xfId="6" xr:uid="{00000000-0005-0000-0000-000004000000}"/>
    <cellStyle name="Valuta" xfId="4" builtinId="4"/>
    <cellStyle name="Valuta 2" xfId="5" xr:uid="{00000000-0005-0000-0000-000006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FF6600"/>
      <color rgb="FFCC3399"/>
      <color rgb="FF800080"/>
      <color rgb="FFFFFFCC"/>
      <color rgb="FFFFFFFF"/>
      <color rgb="FFFFFF99"/>
      <color rgb="FFCCFFCC"/>
      <color rgb="FF0066FF"/>
      <color rgb="FF8B2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BU79"/>
  <sheetViews>
    <sheetView topLeftCell="A27" zoomScale="40" zoomScaleNormal="40" zoomScaleSheetLayoutView="40" workbookViewId="0">
      <selection activeCell="C78" sqref="C78"/>
    </sheetView>
  </sheetViews>
  <sheetFormatPr defaultColWidth="8.33203125" defaultRowHeight="79.5" customHeight="1" x14ac:dyDescent="0.5"/>
  <cols>
    <col min="1" max="1" width="19.44140625" style="53" customWidth="1"/>
    <col min="2" max="2" width="19.44140625" style="54" customWidth="1"/>
    <col min="3" max="3" width="91.44140625" style="135" customWidth="1"/>
    <col min="4" max="4" width="49.88671875" style="9" customWidth="1"/>
    <col min="5" max="5" width="44.44140625" style="10" customWidth="1"/>
    <col min="6" max="6" width="48.5546875" style="10" hidden="1" customWidth="1"/>
    <col min="7" max="7" width="58.33203125" style="10" hidden="1" customWidth="1"/>
    <col min="8" max="8" width="22.44140625" style="10" hidden="1" customWidth="1"/>
    <col min="9" max="9" width="16.5546875" style="10" hidden="1" customWidth="1"/>
    <col min="10" max="10" width="14.44140625" style="10" hidden="1" customWidth="1"/>
    <col min="11" max="11" width="20.44140625" style="10" hidden="1" customWidth="1"/>
    <col min="12" max="12" width="73.88671875" style="30" customWidth="1"/>
    <col min="13" max="13" width="49.44140625" style="5" customWidth="1"/>
    <col min="14" max="14" width="75.5546875" style="6" hidden="1" customWidth="1"/>
    <col min="15" max="15" width="61.33203125" style="6" customWidth="1"/>
    <col min="16" max="16" width="47" style="123" customWidth="1"/>
    <col min="17" max="17" width="66" style="129" customWidth="1"/>
    <col min="18" max="18" width="27" style="7" hidden="1" customWidth="1"/>
    <col min="19" max="19" width="33" style="7" hidden="1" customWidth="1"/>
    <col min="20" max="20" width="32.109375" style="7" hidden="1" customWidth="1"/>
    <col min="21" max="21" width="52.5546875" style="7" hidden="1" customWidth="1"/>
    <col min="22" max="22" width="10.6640625" style="8" customWidth="1"/>
    <col min="23" max="23" width="81.88671875" style="8" customWidth="1"/>
    <col min="24" max="24" width="83.44140625" style="8" customWidth="1"/>
    <col min="25" max="25" width="80.109375" style="8" customWidth="1"/>
    <col min="26" max="26" width="72.5546875" style="8" customWidth="1"/>
    <col min="27" max="27" width="83.109375" style="8" customWidth="1"/>
    <col min="28" max="28" width="30.44140625" style="8" customWidth="1"/>
    <col min="29" max="29" width="47.33203125" style="8" customWidth="1"/>
    <col min="30" max="37" width="8.33203125" style="8"/>
    <col min="38" max="16384" width="8.33203125" style="3"/>
  </cols>
  <sheetData>
    <row r="1" spans="1:37" ht="62.25" customHeight="1" x14ac:dyDescent="0.45">
      <c r="A1" s="348" t="s">
        <v>61</v>
      </c>
      <c r="B1" s="349"/>
      <c r="C1" s="349"/>
      <c r="D1" s="350"/>
      <c r="H1" s="11" t="s">
        <v>27</v>
      </c>
      <c r="I1" s="351" t="s">
        <v>37</v>
      </c>
      <c r="J1" s="352"/>
      <c r="K1" s="12" t="s">
        <v>54</v>
      </c>
      <c r="L1" s="213" t="s">
        <v>169</v>
      </c>
      <c r="M1" s="214"/>
      <c r="N1" s="13"/>
      <c r="O1" s="1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7" s="1" customFormat="1" ht="39.75" customHeight="1" thickBot="1" x14ac:dyDescent="0.6">
      <c r="A2" s="42"/>
      <c r="B2" s="42"/>
      <c r="C2" s="10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16"/>
      <c r="Q2" s="216"/>
      <c r="R2" s="14"/>
      <c r="S2" s="14"/>
      <c r="T2" s="14"/>
      <c r="U2" s="14"/>
      <c r="V2" s="14"/>
      <c r="W2" s="15"/>
      <c r="X2" s="15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s="2" customFormat="1" ht="182.25" customHeight="1" thickBot="1" x14ac:dyDescent="0.5">
      <c r="A3" s="31" t="s">
        <v>1</v>
      </c>
      <c r="B3" s="31" t="s">
        <v>2</v>
      </c>
      <c r="C3" s="16" t="s">
        <v>6</v>
      </c>
      <c r="D3" s="16" t="s">
        <v>24</v>
      </c>
      <c r="E3" s="16" t="s">
        <v>22</v>
      </c>
      <c r="F3" s="16" t="s">
        <v>35</v>
      </c>
      <c r="G3" s="16" t="s">
        <v>36</v>
      </c>
      <c r="H3" s="16" t="s">
        <v>41</v>
      </c>
      <c r="I3" s="16" t="s">
        <v>38</v>
      </c>
      <c r="J3" s="16" t="s">
        <v>39</v>
      </c>
      <c r="K3" s="16" t="s">
        <v>53</v>
      </c>
      <c r="L3" s="16" t="s">
        <v>40</v>
      </c>
      <c r="M3" s="16" t="s">
        <v>55</v>
      </c>
      <c r="N3" s="16" t="s">
        <v>57</v>
      </c>
      <c r="O3" s="215" t="s">
        <v>146</v>
      </c>
      <c r="P3" s="215" t="s">
        <v>155</v>
      </c>
      <c r="Q3" s="215" t="s">
        <v>156</v>
      </c>
      <c r="R3" s="16" t="s">
        <v>56</v>
      </c>
      <c r="S3" s="16" t="s">
        <v>43</v>
      </c>
      <c r="T3" s="16" t="s">
        <v>44</v>
      </c>
      <c r="U3" s="16" t="s">
        <v>45</v>
      </c>
      <c r="V3" s="17"/>
      <c r="W3" s="8"/>
      <c r="X3" s="14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s="1" customFormat="1" ht="182.25" hidden="1" customHeight="1" thickBot="1" x14ac:dyDescent="0.5">
      <c r="A4" s="68">
        <v>1</v>
      </c>
      <c r="B4" s="69"/>
      <c r="C4" s="130" t="s">
        <v>7</v>
      </c>
      <c r="D4" s="70" t="s">
        <v>42</v>
      </c>
      <c r="E4" s="71"/>
      <c r="F4" s="71"/>
      <c r="G4" s="71"/>
      <c r="H4" s="71"/>
      <c r="I4" s="71"/>
      <c r="J4" s="71"/>
      <c r="K4" s="71"/>
      <c r="L4" s="72" t="s">
        <v>8</v>
      </c>
      <c r="M4" s="73">
        <v>183600</v>
      </c>
      <c r="N4" s="74">
        <v>233539.20000000001</v>
      </c>
      <c r="O4" s="233" t="s">
        <v>58</v>
      </c>
      <c r="P4" s="124">
        <v>1.19</v>
      </c>
      <c r="Q4" s="217">
        <f>M4*P4</f>
        <v>218484</v>
      </c>
      <c r="R4" s="77"/>
      <c r="S4" s="77"/>
      <c r="T4" s="77"/>
      <c r="U4" s="78"/>
      <c r="V4" s="22"/>
      <c r="W4" s="8"/>
      <c r="X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s="1" customFormat="1" ht="137.25" hidden="1" customHeight="1" thickBot="1" x14ac:dyDescent="0.5">
      <c r="A5" s="68">
        <v>2</v>
      </c>
      <c r="B5" s="69"/>
      <c r="C5" s="130" t="s">
        <v>9</v>
      </c>
      <c r="D5" s="70" t="s">
        <v>42</v>
      </c>
      <c r="E5" s="79"/>
      <c r="F5" s="79"/>
      <c r="G5" s="79"/>
      <c r="H5" s="79"/>
      <c r="I5" s="79"/>
      <c r="J5" s="79"/>
      <c r="K5" s="79"/>
      <c r="L5" s="72" t="s">
        <v>10</v>
      </c>
      <c r="M5" s="73">
        <v>151800</v>
      </c>
      <c r="N5" s="74">
        <v>132976.79999999999</v>
      </c>
      <c r="O5" s="233" t="s">
        <v>58</v>
      </c>
      <c r="P5" s="124">
        <v>0.86</v>
      </c>
      <c r="Q5" s="217">
        <f>M5*P5</f>
        <v>130548</v>
      </c>
      <c r="R5" s="77"/>
      <c r="S5" s="77"/>
      <c r="T5" s="77"/>
      <c r="U5" s="78"/>
      <c r="V5" s="14"/>
      <c r="W5" s="8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s="1" customFormat="1" ht="108" hidden="1" customHeight="1" x14ac:dyDescent="0.45">
      <c r="A6" s="353">
        <v>3</v>
      </c>
      <c r="B6" s="80" t="s">
        <v>3</v>
      </c>
      <c r="C6" s="131" t="s">
        <v>11</v>
      </c>
      <c r="D6" s="81"/>
      <c r="E6" s="82"/>
      <c r="F6" s="82"/>
      <c r="G6" s="82"/>
      <c r="H6" s="82"/>
      <c r="I6" s="82"/>
      <c r="J6" s="82"/>
      <c r="K6" s="82"/>
      <c r="L6" s="83" t="s">
        <v>28</v>
      </c>
      <c r="M6" s="84">
        <v>240300</v>
      </c>
      <c r="N6" s="355">
        <v>1278996</v>
      </c>
      <c r="O6" s="85" t="s">
        <v>147</v>
      </c>
      <c r="P6" s="125">
        <v>1.05</v>
      </c>
      <c r="Q6" s="218">
        <f>M6*P6</f>
        <v>252315</v>
      </c>
      <c r="R6" s="87"/>
      <c r="S6" s="87"/>
      <c r="T6" s="87"/>
      <c r="U6" s="88"/>
      <c r="V6" s="14"/>
      <c r="W6" s="8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s="1" customFormat="1" ht="103.8" hidden="1" thickBot="1" x14ac:dyDescent="0.5">
      <c r="A7" s="354"/>
      <c r="B7" s="47" t="s">
        <v>4</v>
      </c>
      <c r="C7" s="132" t="s">
        <v>11</v>
      </c>
      <c r="D7" s="18"/>
      <c r="E7" s="25"/>
      <c r="F7" s="25"/>
      <c r="G7" s="25"/>
      <c r="H7" s="25"/>
      <c r="I7" s="25"/>
      <c r="J7" s="25"/>
      <c r="K7" s="25"/>
      <c r="L7" s="26" t="s">
        <v>29</v>
      </c>
      <c r="M7" s="19">
        <v>166320</v>
      </c>
      <c r="N7" s="356"/>
      <c r="O7" s="20" t="s">
        <v>147</v>
      </c>
      <c r="P7" s="126">
        <v>2.52</v>
      </c>
      <c r="Q7" s="219">
        <f>M7*P7</f>
        <v>419126.4</v>
      </c>
      <c r="R7" s="21"/>
      <c r="S7" s="21"/>
      <c r="T7" s="21"/>
      <c r="U7" s="89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s="1" customFormat="1" ht="103.8" hidden="1" thickBot="1" x14ac:dyDescent="0.5">
      <c r="A8" s="354"/>
      <c r="B8" s="47" t="s">
        <v>5</v>
      </c>
      <c r="C8" s="132" t="s">
        <v>11</v>
      </c>
      <c r="D8" s="18"/>
      <c r="E8" s="25"/>
      <c r="F8" s="25"/>
      <c r="G8" s="25"/>
      <c r="H8" s="25"/>
      <c r="I8" s="25"/>
      <c r="J8" s="25"/>
      <c r="K8" s="25"/>
      <c r="L8" s="26" t="s">
        <v>30</v>
      </c>
      <c r="M8" s="19">
        <v>100200</v>
      </c>
      <c r="N8" s="357"/>
      <c r="O8" s="20" t="s">
        <v>147</v>
      </c>
      <c r="P8" s="200">
        <v>6</v>
      </c>
      <c r="Q8" s="220">
        <f>M8*P8</f>
        <v>601200</v>
      </c>
      <c r="R8" s="21"/>
      <c r="S8" s="21"/>
      <c r="T8" s="21"/>
      <c r="U8" s="89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s="1" customFormat="1" ht="66.75" hidden="1" customHeight="1" thickBot="1" x14ac:dyDescent="0.5">
      <c r="A9" s="90"/>
      <c r="B9" s="91"/>
      <c r="C9" s="133"/>
      <c r="D9" s="65"/>
      <c r="E9" s="65"/>
      <c r="F9" s="65"/>
      <c r="G9" s="65"/>
      <c r="H9" s="65"/>
      <c r="I9" s="65"/>
      <c r="J9" s="65"/>
      <c r="K9" s="65"/>
      <c r="L9" s="65"/>
      <c r="M9" s="65"/>
      <c r="N9" s="92"/>
      <c r="O9" s="65"/>
      <c r="P9" s="211" t="s">
        <v>75</v>
      </c>
      <c r="Q9" s="182">
        <f>SUM(Q6:Q8)</f>
        <v>1272641.3999999999</v>
      </c>
      <c r="R9" s="65"/>
      <c r="S9" s="65"/>
      <c r="T9" s="65"/>
      <c r="U9" s="212"/>
      <c r="V9" s="23"/>
      <c r="W9" s="15"/>
      <c r="X9" s="15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s="1" customFormat="1" ht="169.5" hidden="1" customHeight="1" thickBot="1" x14ac:dyDescent="0.5">
      <c r="A10" s="68">
        <v>4</v>
      </c>
      <c r="B10" s="69"/>
      <c r="C10" s="130" t="s">
        <v>157</v>
      </c>
      <c r="D10" s="70"/>
      <c r="E10" s="79"/>
      <c r="F10" s="79"/>
      <c r="G10" s="79"/>
      <c r="H10" s="79"/>
      <c r="I10" s="79"/>
      <c r="J10" s="79"/>
      <c r="K10" s="79"/>
      <c r="L10" s="93" t="s">
        <v>31</v>
      </c>
      <c r="M10" s="73">
        <v>168750</v>
      </c>
      <c r="N10" s="74">
        <v>253125</v>
      </c>
      <c r="O10" s="74" t="s">
        <v>147</v>
      </c>
      <c r="P10" s="124">
        <v>1.2</v>
      </c>
      <c r="Q10" s="229">
        <f>M10*P10</f>
        <v>202500</v>
      </c>
      <c r="R10" s="228"/>
      <c r="S10" s="209"/>
      <c r="T10" s="209"/>
      <c r="U10" s="210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s="1" customFormat="1" ht="155.25" hidden="1" customHeight="1" thickBot="1" x14ac:dyDescent="0.5">
      <c r="A11" s="202">
        <v>5</v>
      </c>
      <c r="B11" s="203"/>
      <c r="C11" s="204" t="s">
        <v>12</v>
      </c>
      <c r="D11" s="205"/>
      <c r="E11" s="206"/>
      <c r="F11" s="206"/>
      <c r="G11" s="206"/>
      <c r="H11" s="206"/>
      <c r="I11" s="206"/>
      <c r="J11" s="206"/>
      <c r="K11" s="206"/>
      <c r="L11" s="207" t="s">
        <v>32</v>
      </c>
      <c r="M11" s="208">
        <v>426900</v>
      </c>
      <c r="N11" s="209">
        <v>426900</v>
      </c>
      <c r="O11" s="230" t="s">
        <v>147</v>
      </c>
      <c r="P11" s="201">
        <v>0.8</v>
      </c>
      <c r="Q11" s="221">
        <f>M11*P11</f>
        <v>341520</v>
      </c>
      <c r="R11" s="74"/>
      <c r="S11" s="74"/>
      <c r="T11" s="74"/>
      <c r="U11" s="9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s="1" customFormat="1" ht="147.75" hidden="1" customHeight="1" thickBot="1" x14ac:dyDescent="0.5">
      <c r="A12" s="68">
        <v>6</v>
      </c>
      <c r="B12" s="95"/>
      <c r="C12" s="130" t="s">
        <v>13</v>
      </c>
      <c r="D12" s="70" t="s">
        <v>42</v>
      </c>
      <c r="E12" s="70" t="s">
        <v>48</v>
      </c>
      <c r="F12" s="96" t="s">
        <v>149</v>
      </c>
      <c r="G12" s="96" t="s">
        <v>150</v>
      </c>
      <c r="H12" s="70"/>
      <c r="I12" s="70"/>
      <c r="J12" s="70"/>
      <c r="K12" s="70"/>
      <c r="L12" s="97" t="s">
        <v>0</v>
      </c>
      <c r="M12" s="73">
        <v>69783600</v>
      </c>
      <c r="N12" s="74">
        <v>593160.60000000009</v>
      </c>
      <c r="O12" s="97" t="s">
        <v>58</v>
      </c>
      <c r="P12" s="124">
        <v>8.3999999999999995E-3</v>
      </c>
      <c r="Q12" s="217">
        <f>M12*P12</f>
        <v>586182.24</v>
      </c>
      <c r="R12" s="96">
        <v>0.22</v>
      </c>
      <c r="S12" s="96" t="s">
        <v>8</v>
      </c>
      <c r="T12" s="98">
        <f>P12*250</f>
        <v>2.1</v>
      </c>
      <c r="U12" s="99" t="s">
        <v>151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s="1" customFormat="1" ht="228" hidden="1" customHeight="1" thickBot="1" x14ac:dyDescent="0.6">
      <c r="A13" s="101">
        <v>7</v>
      </c>
      <c r="B13" s="102"/>
      <c r="C13" s="134" t="s">
        <v>14</v>
      </c>
      <c r="D13" s="103"/>
      <c r="E13" s="104"/>
      <c r="F13" s="104"/>
      <c r="G13" s="104"/>
      <c r="H13" s="104"/>
      <c r="I13" s="104"/>
      <c r="J13" s="104"/>
      <c r="K13" s="104"/>
      <c r="L13" s="105" t="s">
        <v>33</v>
      </c>
      <c r="M13" s="106">
        <v>191400</v>
      </c>
      <c r="N13" s="85">
        <v>478500</v>
      </c>
      <c r="O13" s="234" t="s">
        <v>154</v>
      </c>
      <c r="P13" s="216"/>
      <c r="Q13" s="2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s="1" customFormat="1" ht="144.75" hidden="1" customHeight="1" thickBot="1" x14ac:dyDescent="0.5">
      <c r="A14" s="68">
        <v>8</v>
      </c>
      <c r="B14" s="69"/>
      <c r="C14" s="130" t="s">
        <v>15</v>
      </c>
      <c r="D14" s="70" t="s">
        <v>46</v>
      </c>
      <c r="E14" s="70" t="s">
        <v>47</v>
      </c>
      <c r="F14" s="107">
        <v>3061380</v>
      </c>
      <c r="G14" s="107" t="s">
        <v>152</v>
      </c>
      <c r="H14" s="70"/>
      <c r="I14" s="70"/>
      <c r="J14" s="70"/>
      <c r="K14" s="70"/>
      <c r="L14" s="97" t="s">
        <v>0</v>
      </c>
      <c r="M14" s="73">
        <v>4706160</v>
      </c>
      <c r="N14" s="74">
        <v>213659.66400000002</v>
      </c>
      <c r="O14" s="138" t="s">
        <v>59</v>
      </c>
      <c r="P14" s="124">
        <v>4.4999999999999998E-2</v>
      </c>
      <c r="Q14" s="217">
        <f>M14*P14</f>
        <v>211777.19999999998</v>
      </c>
      <c r="R14" s="74"/>
      <c r="S14" s="74"/>
      <c r="T14" s="74"/>
      <c r="U14" s="94"/>
      <c r="V14" s="14"/>
      <c r="W14" s="29"/>
      <c r="X14" s="29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s="1" customFormat="1" ht="133.5" hidden="1" customHeight="1" thickBot="1" x14ac:dyDescent="0.5">
      <c r="A15" s="68">
        <v>9</v>
      </c>
      <c r="B15" s="69"/>
      <c r="C15" s="130" t="s">
        <v>16</v>
      </c>
      <c r="D15" s="70" t="s">
        <v>25</v>
      </c>
      <c r="E15" s="70" t="s">
        <v>50</v>
      </c>
      <c r="F15" s="70"/>
      <c r="G15" s="70"/>
      <c r="H15" s="70"/>
      <c r="I15" s="70"/>
      <c r="J15" s="70"/>
      <c r="K15" s="70"/>
      <c r="L15" s="97" t="s">
        <v>0</v>
      </c>
      <c r="M15" s="73">
        <v>71695500</v>
      </c>
      <c r="N15" s="74">
        <v>197879.58</v>
      </c>
      <c r="O15" s="138" t="s">
        <v>153</v>
      </c>
      <c r="P15" s="124">
        <v>2E-3</v>
      </c>
      <c r="Q15" s="217">
        <f>M15*P15</f>
        <v>143391</v>
      </c>
      <c r="R15" s="74"/>
      <c r="S15" s="74"/>
      <c r="T15" s="74"/>
      <c r="U15" s="94"/>
      <c r="V15" s="28"/>
      <c r="W15" s="29"/>
      <c r="X15" s="29"/>
      <c r="Y15" s="29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s="1" customFormat="1" ht="204.75" hidden="1" customHeight="1" thickBot="1" x14ac:dyDescent="0.6">
      <c r="A16" s="68">
        <v>10</v>
      </c>
      <c r="B16" s="69"/>
      <c r="C16" s="130" t="s">
        <v>23</v>
      </c>
      <c r="D16" s="70" t="s">
        <v>26</v>
      </c>
      <c r="E16" s="70" t="s">
        <v>49</v>
      </c>
      <c r="F16" s="70"/>
      <c r="G16" s="70"/>
      <c r="H16" s="70"/>
      <c r="I16" s="70"/>
      <c r="J16" s="70"/>
      <c r="K16" s="70"/>
      <c r="L16" s="97" t="s">
        <v>0</v>
      </c>
      <c r="M16" s="73">
        <v>9016500</v>
      </c>
      <c r="N16" s="74">
        <v>21639.599999999999</v>
      </c>
      <c r="O16" s="234" t="s">
        <v>159</v>
      </c>
      <c r="P16" s="216"/>
      <c r="Q16" s="222"/>
      <c r="R16" s="29"/>
      <c r="S16" s="29"/>
      <c r="T16" s="29"/>
      <c r="U16" s="29"/>
      <c r="V16" s="29"/>
      <c r="W16" s="29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73" ht="172.5" hidden="1" customHeight="1" thickBot="1" x14ac:dyDescent="0.6">
      <c r="A17" s="101">
        <v>11</v>
      </c>
      <c r="B17" s="102"/>
      <c r="C17" s="134" t="s">
        <v>17</v>
      </c>
      <c r="D17" s="103" t="s">
        <v>52</v>
      </c>
      <c r="E17" s="104"/>
      <c r="F17" s="104"/>
      <c r="G17" s="104"/>
      <c r="H17" s="104"/>
      <c r="I17" s="104"/>
      <c r="J17" s="104"/>
      <c r="K17" s="104"/>
      <c r="L17" s="105" t="s">
        <v>18</v>
      </c>
      <c r="M17" s="106">
        <v>288</v>
      </c>
      <c r="N17" s="85">
        <v>5184</v>
      </c>
      <c r="O17" s="234" t="s">
        <v>160</v>
      </c>
      <c r="P17" s="223"/>
      <c r="Q17" s="222"/>
      <c r="R17" s="29"/>
      <c r="S17" s="29"/>
      <c r="T17" s="29"/>
      <c r="U17" s="29"/>
      <c r="V17" s="29"/>
      <c r="W17" s="29"/>
      <c r="X17" s="14"/>
    </row>
    <row r="18" spans="1:73" s="1" customFormat="1" ht="212.25" hidden="1" customHeight="1" thickBot="1" x14ac:dyDescent="0.5">
      <c r="A18" s="100">
        <v>12</v>
      </c>
      <c r="B18" s="69"/>
      <c r="C18" s="130" t="s">
        <v>19</v>
      </c>
      <c r="D18" s="70" t="s">
        <v>42</v>
      </c>
      <c r="E18" s="70" t="s">
        <v>51</v>
      </c>
      <c r="F18" s="70"/>
      <c r="G18" s="70"/>
      <c r="H18" s="70"/>
      <c r="I18" s="70"/>
      <c r="J18" s="70"/>
      <c r="K18" s="70"/>
      <c r="L18" s="97" t="s">
        <v>0</v>
      </c>
      <c r="M18" s="73">
        <v>3547800</v>
      </c>
      <c r="N18" s="74">
        <v>63505.619999999995</v>
      </c>
      <c r="O18" s="138" t="s">
        <v>166</v>
      </c>
      <c r="P18" s="76">
        <v>6.0000000000000001E-3</v>
      </c>
      <c r="Q18" s="217">
        <f t="shared" ref="Q18:Q25" si="0">M18*P18</f>
        <v>21286.799999999999</v>
      </c>
      <c r="R18" s="74"/>
      <c r="S18" s="74"/>
      <c r="T18" s="74"/>
      <c r="U18" s="9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73" s="1" customFormat="1" ht="205.5" hidden="1" customHeight="1" thickBot="1" x14ac:dyDescent="0.5">
      <c r="A19" s="100">
        <v>13</v>
      </c>
      <c r="B19" s="69"/>
      <c r="C19" s="130" t="s">
        <v>20</v>
      </c>
      <c r="D19" s="70" t="s">
        <v>42</v>
      </c>
      <c r="E19" s="79"/>
      <c r="F19" s="79"/>
      <c r="G19" s="79"/>
      <c r="H19" s="79"/>
      <c r="I19" s="79"/>
      <c r="J19" s="79"/>
      <c r="K19" s="79"/>
      <c r="L19" s="93" t="s">
        <v>18</v>
      </c>
      <c r="M19" s="73">
        <v>16500</v>
      </c>
      <c r="N19" s="74">
        <v>36300</v>
      </c>
      <c r="O19" s="138" t="s">
        <v>166</v>
      </c>
      <c r="P19" s="76">
        <v>1.92</v>
      </c>
      <c r="Q19" s="217">
        <f t="shared" si="0"/>
        <v>31680</v>
      </c>
      <c r="R19" s="74"/>
      <c r="S19" s="74"/>
      <c r="T19" s="74"/>
      <c r="U19" s="9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73" s="1" customFormat="1" ht="157.5" hidden="1" customHeight="1" thickBot="1" x14ac:dyDescent="0.5">
      <c r="A20" s="100">
        <v>14</v>
      </c>
      <c r="B20" s="69"/>
      <c r="C20" s="130" t="s">
        <v>21</v>
      </c>
      <c r="D20" s="70"/>
      <c r="E20" s="70"/>
      <c r="F20" s="70"/>
      <c r="G20" s="70"/>
      <c r="H20" s="70"/>
      <c r="I20" s="70"/>
      <c r="J20" s="70"/>
      <c r="K20" s="70"/>
      <c r="L20" s="97" t="s">
        <v>34</v>
      </c>
      <c r="M20" s="73">
        <v>248100</v>
      </c>
      <c r="N20" s="74">
        <v>272910</v>
      </c>
      <c r="O20" s="138" t="s">
        <v>62</v>
      </c>
      <c r="P20" s="76">
        <v>0.9</v>
      </c>
      <c r="Q20" s="217">
        <f t="shared" si="0"/>
        <v>223290</v>
      </c>
      <c r="R20" s="74"/>
      <c r="S20" s="74"/>
      <c r="T20" s="74"/>
      <c r="U20" s="9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73" s="1" customFormat="1" ht="213.75" hidden="1" customHeight="1" thickBot="1" x14ac:dyDescent="0.5">
      <c r="A21" s="100">
        <v>15</v>
      </c>
      <c r="B21" s="69"/>
      <c r="C21" s="130" t="s">
        <v>64</v>
      </c>
      <c r="D21" s="137"/>
      <c r="E21" s="137"/>
      <c r="F21" s="137"/>
      <c r="G21" s="137"/>
      <c r="H21" s="137"/>
      <c r="I21" s="137"/>
      <c r="J21" s="137"/>
      <c r="K21" s="137"/>
      <c r="L21" s="138" t="s">
        <v>34</v>
      </c>
      <c r="M21" s="139">
        <v>261450</v>
      </c>
      <c r="N21" s="75">
        <v>313740</v>
      </c>
      <c r="O21" s="138" t="s">
        <v>63</v>
      </c>
      <c r="P21" s="76">
        <v>0.76800000000000002</v>
      </c>
      <c r="Q21" s="113">
        <f t="shared" si="0"/>
        <v>200793.60000000001</v>
      </c>
      <c r="R21" s="75"/>
      <c r="S21" s="75"/>
      <c r="T21" s="75"/>
      <c r="U21" s="140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73" s="1" customFormat="1" ht="137.25" hidden="1" customHeight="1" thickBot="1" x14ac:dyDescent="0.5">
      <c r="A22" s="100">
        <v>16</v>
      </c>
      <c r="B22" s="69"/>
      <c r="C22" s="130" t="s">
        <v>65</v>
      </c>
      <c r="D22" s="141" t="s">
        <v>42</v>
      </c>
      <c r="E22" s="142"/>
      <c r="F22" s="142"/>
      <c r="G22" s="142"/>
      <c r="H22" s="142"/>
      <c r="I22" s="142"/>
      <c r="J22" s="142"/>
      <c r="K22" s="142"/>
      <c r="L22" s="138" t="s">
        <v>66</v>
      </c>
      <c r="M22" s="139">
        <v>213150</v>
      </c>
      <c r="N22" s="75">
        <v>153468</v>
      </c>
      <c r="O22" s="138" t="s">
        <v>153</v>
      </c>
      <c r="P22" s="76">
        <v>0.51</v>
      </c>
      <c r="Q22" s="113">
        <f t="shared" si="0"/>
        <v>108706.5</v>
      </c>
      <c r="R22" s="75"/>
      <c r="S22" s="75"/>
      <c r="T22" s="75"/>
      <c r="U22" s="140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1:73" s="1" customFormat="1" ht="153.75" hidden="1" customHeight="1" thickBot="1" x14ac:dyDescent="0.5">
      <c r="A23" s="100">
        <v>17</v>
      </c>
      <c r="B23" s="69"/>
      <c r="C23" s="130" t="s">
        <v>65</v>
      </c>
      <c r="D23" s="141" t="s">
        <v>52</v>
      </c>
      <c r="E23" s="142"/>
      <c r="F23" s="142"/>
      <c r="G23" s="142"/>
      <c r="H23" s="142"/>
      <c r="I23" s="142"/>
      <c r="J23" s="142"/>
      <c r="K23" s="142"/>
      <c r="L23" s="138" t="s">
        <v>67</v>
      </c>
      <c r="M23" s="139">
        <v>129690</v>
      </c>
      <c r="N23" s="75">
        <v>147846.59999999998</v>
      </c>
      <c r="O23" s="138" t="s">
        <v>153</v>
      </c>
      <c r="P23" s="76">
        <v>0.89</v>
      </c>
      <c r="Q23" s="113">
        <f t="shared" si="0"/>
        <v>115424.1</v>
      </c>
      <c r="R23" s="75"/>
      <c r="S23" s="75"/>
      <c r="T23" s="75"/>
      <c r="U23" s="140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1:73" s="1" customFormat="1" ht="168.75" hidden="1" customHeight="1" thickBot="1" x14ac:dyDescent="0.5">
      <c r="A24" s="101">
        <v>18</v>
      </c>
      <c r="B24" s="102"/>
      <c r="C24" s="134" t="s">
        <v>65</v>
      </c>
      <c r="D24" s="144" t="s">
        <v>52</v>
      </c>
      <c r="E24" s="145" t="s">
        <v>47</v>
      </c>
      <c r="F24" s="145"/>
      <c r="G24" s="145"/>
      <c r="H24" s="145"/>
      <c r="I24" s="145"/>
      <c r="J24" s="145"/>
      <c r="K24" s="145"/>
      <c r="L24" s="146" t="s">
        <v>0</v>
      </c>
      <c r="M24" s="147">
        <v>18640500</v>
      </c>
      <c r="N24" s="148">
        <v>93202.5</v>
      </c>
      <c r="O24" s="146" t="s">
        <v>153</v>
      </c>
      <c r="P24" s="149">
        <v>4.7999999999999996E-3</v>
      </c>
      <c r="Q24" s="231">
        <f t="shared" si="0"/>
        <v>89474.4</v>
      </c>
      <c r="R24" s="148"/>
      <c r="S24" s="148"/>
      <c r="T24" s="148"/>
      <c r="U24" s="150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1:73" s="1" customFormat="1" ht="189.75" hidden="1" customHeight="1" thickBot="1" x14ac:dyDescent="0.5">
      <c r="A25" s="68">
        <v>19</v>
      </c>
      <c r="B25" s="69"/>
      <c r="C25" s="130" t="s">
        <v>68</v>
      </c>
      <c r="D25" s="141" t="s">
        <v>52</v>
      </c>
      <c r="E25" s="143"/>
      <c r="F25" s="143"/>
      <c r="G25" s="143"/>
      <c r="H25" s="143"/>
      <c r="I25" s="143"/>
      <c r="J25" s="143"/>
      <c r="K25" s="143"/>
      <c r="L25" s="138" t="s">
        <v>18</v>
      </c>
      <c r="M25" s="139">
        <v>26568</v>
      </c>
      <c r="N25" s="75">
        <v>51967.008000000002</v>
      </c>
      <c r="O25" s="235" t="s">
        <v>60</v>
      </c>
      <c r="P25" s="76">
        <v>1.61</v>
      </c>
      <c r="Q25" s="113">
        <f t="shared" si="0"/>
        <v>42774.48</v>
      </c>
      <c r="R25" s="75"/>
      <c r="S25" s="75"/>
      <c r="T25" s="75"/>
      <c r="U25" s="140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1:73" s="1" customFormat="1" ht="196.5" hidden="1" customHeight="1" thickBot="1" x14ac:dyDescent="0.5">
      <c r="A26" s="151">
        <v>20</v>
      </c>
      <c r="B26" s="102"/>
      <c r="C26" s="134" t="s">
        <v>69</v>
      </c>
      <c r="D26" s="144" t="s">
        <v>26</v>
      </c>
      <c r="E26" s="152"/>
      <c r="F26" s="152"/>
      <c r="G26" s="152"/>
      <c r="H26" s="152"/>
      <c r="I26" s="152"/>
      <c r="J26" s="152"/>
      <c r="K26" s="152"/>
      <c r="L26" s="153" t="s">
        <v>67</v>
      </c>
      <c r="M26" s="147">
        <v>42210</v>
      </c>
      <c r="N26" s="148">
        <v>50652</v>
      </c>
      <c r="O26" s="236" t="s">
        <v>161</v>
      </c>
      <c r="P26" s="224"/>
      <c r="Q26" s="22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1:73" s="1" customFormat="1" ht="180" customHeight="1" thickBot="1" x14ac:dyDescent="0.5">
      <c r="A27" s="276">
        <v>21</v>
      </c>
      <c r="B27" s="252"/>
      <c r="C27" s="253" t="s">
        <v>71</v>
      </c>
      <c r="D27" s="254" t="s">
        <v>52</v>
      </c>
      <c r="E27" s="255"/>
      <c r="F27" s="143"/>
      <c r="G27" s="143"/>
      <c r="H27" s="143"/>
      <c r="I27" s="143"/>
      <c r="J27" s="143"/>
      <c r="K27" s="143"/>
      <c r="L27" s="257" t="s">
        <v>18</v>
      </c>
      <c r="M27" s="258">
        <v>6540</v>
      </c>
      <c r="N27" s="75">
        <v>10108.224</v>
      </c>
      <c r="O27" s="259" t="s">
        <v>70</v>
      </c>
      <c r="P27" s="259">
        <v>1.08</v>
      </c>
      <c r="Q27" s="260">
        <f>M27*P27</f>
        <v>7063.2000000000007</v>
      </c>
      <c r="R27" s="75"/>
      <c r="S27" s="75"/>
      <c r="T27" s="75"/>
      <c r="U27" s="140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3" s="40" customFormat="1" ht="258" customHeight="1" thickBot="1" x14ac:dyDescent="0.35">
      <c r="A28" s="276">
        <v>22</v>
      </c>
      <c r="B28" s="252"/>
      <c r="C28" s="253" t="s">
        <v>72</v>
      </c>
      <c r="D28" s="255"/>
      <c r="E28" s="256" t="s">
        <v>49</v>
      </c>
      <c r="F28" s="137"/>
      <c r="G28" s="137"/>
      <c r="H28" s="137"/>
      <c r="I28" s="137"/>
      <c r="J28" s="137"/>
      <c r="K28" s="137"/>
      <c r="L28" s="257" t="s">
        <v>0</v>
      </c>
      <c r="M28" s="258">
        <v>31627500</v>
      </c>
      <c r="N28" s="75">
        <v>107533.5</v>
      </c>
      <c r="O28" s="259" t="s">
        <v>70</v>
      </c>
      <c r="P28" s="259">
        <v>2.8E-3</v>
      </c>
      <c r="Q28" s="260">
        <f>M28*P28</f>
        <v>88557</v>
      </c>
      <c r="R28" s="75"/>
      <c r="S28" s="75"/>
      <c r="T28" s="75"/>
      <c r="U28" s="140"/>
      <c r="V28" s="1"/>
      <c r="W28" s="17"/>
      <c r="X28" s="17"/>
      <c r="Y28" s="17"/>
      <c r="Z28" s="17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</row>
    <row r="29" spans="1:73" ht="78" hidden="1" thickBot="1" x14ac:dyDescent="0.5">
      <c r="A29" s="358">
        <v>23</v>
      </c>
      <c r="B29" s="80" t="s">
        <v>3</v>
      </c>
      <c r="C29" s="131" t="s">
        <v>73</v>
      </c>
      <c r="D29" s="154" t="s">
        <v>46</v>
      </c>
      <c r="E29" s="155"/>
      <c r="F29" s="155"/>
      <c r="G29" s="155"/>
      <c r="H29" s="155"/>
      <c r="I29" s="155"/>
      <c r="J29" s="155"/>
      <c r="K29" s="155"/>
      <c r="L29" s="156" t="s">
        <v>18</v>
      </c>
      <c r="M29" s="157">
        <v>9552</v>
      </c>
      <c r="N29" s="361">
        <v>20475.597600000001</v>
      </c>
      <c r="O29" s="237" t="s">
        <v>166</v>
      </c>
      <c r="P29" s="86">
        <v>0.93</v>
      </c>
      <c r="Q29" s="225">
        <f>M29*P29</f>
        <v>8883.36</v>
      </c>
      <c r="R29" s="158"/>
      <c r="S29" s="158"/>
      <c r="T29" s="158"/>
      <c r="U29" s="159"/>
      <c r="V29" s="1"/>
      <c r="W29" s="14"/>
      <c r="X29" s="14"/>
      <c r="Y29" s="1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</row>
    <row r="30" spans="1:73" ht="78" hidden="1" thickBot="1" x14ac:dyDescent="0.5">
      <c r="A30" s="359"/>
      <c r="B30" s="47" t="s">
        <v>4</v>
      </c>
      <c r="C30" s="132" t="s">
        <v>73</v>
      </c>
      <c r="D30" s="38"/>
      <c r="E30" s="38"/>
      <c r="F30" s="38"/>
      <c r="G30" s="38"/>
      <c r="H30" s="38"/>
      <c r="I30" s="38"/>
      <c r="J30" s="38"/>
      <c r="K30" s="38"/>
      <c r="L30" s="33" t="s">
        <v>74</v>
      </c>
      <c r="M30" s="49">
        <v>336</v>
      </c>
      <c r="N30" s="362"/>
      <c r="O30" s="238" t="s">
        <v>166</v>
      </c>
      <c r="P30" s="35">
        <v>3.74</v>
      </c>
      <c r="Q30" s="226">
        <f>M30*P30</f>
        <v>1256.6400000000001</v>
      </c>
      <c r="R30" s="34"/>
      <c r="S30" s="34"/>
      <c r="T30" s="34"/>
      <c r="U30" s="160"/>
      <c r="V30" s="1"/>
      <c r="W30" s="14"/>
      <c r="X30" s="14"/>
      <c r="Y30" s="1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</row>
    <row r="31" spans="1:73" ht="161.25" hidden="1" customHeight="1" x14ac:dyDescent="0.45">
      <c r="A31" s="360"/>
      <c r="B31" s="47" t="s">
        <v>5</v>
      </c>
      <c r="C31" s="132" t="s">
        <v>158</v>
      </c>
      <c r="D31" s="38"/>
      <c r="E31" s="38"/>
      <c r="F31" s="38"/>
      <c r="G31" s="38"/>
      <c r="H31" s="38"/>
      <c r="I31" s="38"/>
      <c r="J31" s="38"/>
      <c r="K31" s="38"/>
      <c r="L31" s="33" t="s">
        <v>74</v>
      </c>
      <c r="M31" s="49">
        <v>1197</v>
      </c>
      <c r="N31" s="363"/>
      <c r="O31" s="238" t="s">
        <v>166</v>
      </c>
      <c r="P31" s="35">
        <v>3.74</v>
      </c>
      <c r="Q31" s="226">
        <f>M31*P31</f>
        <v>4476.7800000000007</v>
      </c>
      <c r="R31" s="34"/>
      <c r="S31" s="34"/>
      <c r="T31" s="34"/>
      <c r="U31" s="160"/>
      <c r="V31" s="1"/>
      <c r="W31" s="14"/>
      <c r="X31" s="14"/>
      <c r="Y31" s="1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</row>
    <row r="32" spans="1:73" s="1" customFormat="1" ht="49.5" hidden="1" customHeight="1" thickBot="1" x14ac:dyDescent="0.5">
      <c r="A32" s="56"/>
      <c r="B32" s="161"/>
      <c r="C32" s="122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162"/>
      <c r="O32" s="57"/>
      <c r="P32" s="211" t="s">
        <v>75</v>
      </c>
      <c r="Q32" s="182">
        <f>SUM(Q29:Q31)</f>
        <v>14616.78</v>
      </c>
      <c r="R32" s="162"/>
      <c r="S32" s="162"/>
      <c r="T32" s="162"/>
      <c r="U32" s="163"/>
      <c r="V32" s="4"/>
      <c r="W32" s="8"/>
      <c r="X32" s="8"/>
      <c r="Y32" s="8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</row>
    <row r="33" spans="1:73" ht="184.5" customHeight="1" thickBot="1" x14ac:dyDescent="0.35">
      <c r="A33" s="276">
        <v>24</v>
      </c>
      <c r="B33" s="252"/>
      <c r="C33" s="253" t="s">
        <v>76</v>
      </c>
      <c r="D33" s="255"/>
      <c r="E33" s="255"/>
      <c r="F33" s="143"/>
      <c r="G33" s="143"/>
      <c r="H33" s="143"/>
      <c r="I33" s="143"/>
      <c r="J33" s="143"/>
      <c r="K33" s="143"/>
      <c r="L33" s="261" t="s">
        <v>18</v>
      </c>
      <c r="M33" s="258">
        <v>15840</v>
      </c>
      <c r="N33" s="75">
        <v>26398.944</v>
      </c>
      <c r="O33" s="259" t="s">
        <v>70</v>
      </c>
      <c r="P33" s="259">
        <v>0.93</v>
      </c>
      <c r="Q33" s="260">
        <f>M33*P33</f>
        <v>14731.2</v>
      </c>
      <c r="R33" s="75"/>
      <c r="S33" s="75"/>
      <c r="T33" s="75"/>
      <c r="U33" s="140"/>
      <c r="V33" s="1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</row>
    <row r="34" spans="1:73" ht="102.75" hidden="1" customHeight="1" thickBot="1" x14ac:dyDescent="0.5">
      <c r="A34" s="100">
        <v>25</v>
      </c>
      <c r="B34" s="69"/>
      <c r="C34" s="130" t="s">
        <v>77</v>
      </c>
      <c r="D34" s="143"/>
      <c r="E34" s="143"/>
      <c r="F34" s="143"/>
      <c r="G34" s="143"/>
      <c r="H34" s="143"/>
      <c r="I34" s="143"/>
      <c r="J34" s="143"/>
      <c r="K34" s="143"/>
      <c r="L34" s="138" t="s">
        <v>18</v>
      </c>
      <c r="M34" s="139">
        <v>1950</v>
      </c>
      <c r="N34" s="75">
        <v>9087</v>
      </c>
      <c r="O34" s="239" t="s">
        <v>166</v>
      </c>
      <c r="P34" s="76">
        <v>2.8</v>
      </c>
      <c r="Q34" s="113">
        <f>M34*P34</f>
        <v>5460</v>
      </c>
      <c r="R34" s="75"/>
      <c r="S34" s="75"/>
      <c r="T34" s="75"/>
      <c r="U34" s="140"/>
      <c r="V34" s="1"/>
      <c r="W34" s="14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</row>
    <row r="35" spans="1:73" ht="150.75" hidden="1" customHeight="1" x14ac:dyDescent="0.3">
      <c r="A35" s="358">
        <v>26</v>
      </c>
      <c r="B35" s="167" t="s">
        <v>3</v>
      </c>
      <c r="C35" s="131" t="s">
        <v>78</v>
      </c>
      <c r="D35" s="168" t="s">
        <v>52</v>
      </c>
      <c r="E35" s="155"/>
      <c r="F35" s="155"/>
      <c r="G35" s="155"/>
      <c r="H35" s="155"/>
      <c r="I35" s="155"/>
      <c r="J35" s="155"/>
      <c r="K35" s="155"/>
      <c r="L35" s="156" t="s">
        <v>18</v>
      </c>
      <c r="M35" s="157">
        <v>29469</v>
      </c>
      <c r="N35" s="361">
        <v>77838.105299999996</v>
      </c>
      <c r="O35" s="232" t="s">
        <v>167</v>
      </c>
      <c r="P35" s="86">
        <v>0.97519999999999996</v>
      </c>
      <c r="Q35" s="231">
        <f>M35*P35</f>
        <v>28738.168799999999</v>
      </c>
      <c r="R35" s="158"/>
      <c r="S35" s="158"/>
      <c r="T35" s="158"/>
      <c r="U35" s="159"/>
      <c r="V35" s="1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</row>
    <row r="36" spans="1:73" ht="174.75" hidden="1" customHeight="1" x14ac:dyDescent="0.3">
      <c r="A36" s="360"/>
      <c r="B36" s="50" t="s">
        <v>4</v>
      </c>
      <c r="C36" s="132" t="s">
        <v>78</v>
      </c>
      <c r="D36" s="37"/>
      <c r="E36" s="37" t="s">
        <v>74</v>
      </c>
      <c r="F36" s="41"/>
      <c r="G36" s="41"/>
      <c r="H36" s="41"/>
      <c r="I36" s="41"/>
      <c r="J36" s="41"/>
      <c r="K36" s="41"/>
      <c r="L36" s="33" t="s">
        <v>79</v>
      </c>
      <c r="M36" s="49">
        <v>12000</v>
      </c>
      <c r="N36" s="363"/>
      <c r="O36" s="27" t="s">
        <v>167</v>
      </c>
      <c r="P36" s="35">
        <v>0.79</v>
      </c>
      <c r="Q36" s="226">
        <f>M36*P36</f>
        <v>9480</v>
      </c>
      <c r="R36" s="34"/>
      <c r="S36" s="34"/>
      <c r="T36" s="34"/>
      <c r="U36" s="160"/>
      <c r="V36" s="1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</row>
    <row r="37" spans="1:73" s="1" customFormat="1" ht="72.75" hidden="1" customHeight="1" thickBot="1" x14ac:dyDescent="0.5">
      <c r="A37" s="59"/>
      <c r="B37" s="60"/>
      <c r="C37" s="11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169"/>
      <c r="O37" s="240"/>
      <c r="P37" s="211" t="s">
        <v>75</v>
      </c>
      <c r="Q37" s="182">
        <f>SUM(Q35:Q36)</f>
        <v>38218.168799999999</v>
      </c>
      <c r="R37" s="170"/>
      <c r="S37" s="170"/>
      <c r="T37" s="170"/>
      <c r="U37" s="171"/>
      <c r="V37" s="32"/>
      <c r="W37" s="8"/>
      <c r="X37" s="8"/>
      <c r="Y37" s="8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1:73" ht="156" hidden="1" customHeight="1" thickBot="1" x14ac:dyDescent="0.35">
      <c r="A38" s="100">
        <v>27</v>
      </c>
      <c r="B38" s="69"/>
      <c r="C38" s="130" t="s">
        <v>80</v>
      </c>
      <c r="D38" s="143"/>
      <c r="E38" s="172"/>
      <c r="F38" s="172"/>
      <c r="G38" s="172"/>
      <c r="H38" s="172"/>
      <c r="I38" s="172"/>
      <c r="J38" s="172"/>
      <c r="K38" s="172"/>
      <c r="L38" s="138" t="s">
        <v>81</v>
      </c>
      <c r="M38" s="139">
        <v>3354600</v>
      </c>
      <c r="N38" s="75">
        <v>191212.2</v>
      </c>
      <c r="O38" s="97" t="s">
        <v>162</v>
      </c>
      <c r="P38" s="76">
        <v>3.78E-2</v>
      </c>
      <c r="Q38" s="113">
        <f>M38*P38</f>
        <v>126803.88</v>
      </c>
      <c r="R38" s="75"/>
      <c r="S38" s="75"/>
      <c r="T38" s="75"/>
      <c r="U38" s="140"/>
      <c r="V38" s="1"/>
      <c r="Z38" s="1"/>
      <c r="AA38" s="1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</row>
    <row r="39" spans="1:73" ht="132" hidden="1" customHeight="1" thickBot="1" x14ac:dyDescent="0.35">
      <c r="A39" s="100">
        <v>28</v>
      </c>
      <c r="B39" s="69"/>
      <c r="C39" s="130" t="s">
        <v>82</v>
      </c>
      <c r="D39" s="143"/>
      <c r="E39" s="173" t="s">
        <v>83</v>
      </c>
      <c r="F39" s="137"/>
      <c r="G39" s="137"/>
      <c r="H39" s="137"/>
      <c r="I39" s="137"/>
      <c r="J39" s="137"/>
      <c r="K39" s="137"/>
      <c r="L39" s="138" t="s">
        <v>84</v>
      </c>
      <c r="M39" s="139">
        <v>2700240</v>
      </c>
      <c r="N39" s="75">
        <v>54004.800000000003</v>
      </c>
      <c r="O39" s="97" t="s">
        <v>163</v>
      </c>
      <c r="P39" s="76">
        <v>8.0000000000000002E-3</v>
      </c>
      <c r="Q39" s="113">
        <f>M39*P39</f>
        <v>21601.920000000002</v>
      </c>
      <c r="R39" s="75"/>
      <c r="S39" s="75"/>
      <c r="T39" s="75"/>
      <c r="U39" s="140"/>
      <c r="V39" s="1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</row>
    <row r="40" spans="1:73" ht="161.25" hidden="1" customHeight="1" thickBot="1" x14ac:dyDescent="0.35">
      <c r="A40" s="101">
        <v>29</v>
      </c>
      <c r="B40" s="102"/>
      <c r="C40" s="134" t="s">
        <v>119</v>
      </c>
      <c r="D40" s="104"/>
      <c r="E40" s="104"/>
      <c r="F40" s="104"/>
      <c r="G40" s="104"/>
      <c r="H40" s="104"/>
      <c r="I40" s="104"/>
      <c r="J40" s="104"/>
      <c r="K40" s="104"/>
      <c r="L40" s="105" t="s">
        <v>109</v>
      </c>
      <c r="M40" s="106">
        <v>472800</v>
      </c>
      <c r="N40" s="85">
        <v>47090.879999999997</v>
      </c>
      <c r="O40" s="236" t="s">
        <v>164</v>
      </c>
      <c r="P40" s="227"/>
      <c r="Q40" s="227"/>
      <c r="R40" s="8"/>
      <c r="S40" s="8"/>
      <c r="T40" s="8"/>
      <c r="U40" s="8"/>
      <c r="AG40" s="3"/>
      <c r="AH40" s="3"/>
      <c r="AI40" s="3"/>
      <c r="AJ40" s="3"/>
      <c r="AK40" s="3"/>
    </row>
    <row r="41" spans="1:73" ht="204" customHeight="1" thickBot="1" x14ac:dyDescent="0.5">
      <c r="A41" s="276">
        <v>30</v>
      </c>
      <c r="B41" s="252"/>
      <c r="C41" s="253" t="s">
        <v>118</v>
      </c>
      <c r="D41" s="262"/>
      <c r="E41" s="262"/>
      <c r="F41" s="79"/>
      <c r="G41" s="79"/>
      <c r="H41" s="79"/>
      <c r="I41" s="79"/>
      <c r="J41" s="79"/>
      <c r="K41" s="79"/>
      <c r="L41" s="263" t="s">
        <v>109</v>
      </c>
      <c r="M41" s="264">
        <v>203100</v>
      </c>
      <c r="N41" s="74">
        <v>101550</v>
      </c>
      <c r="O41" s="265" t="s">
        <v>117</v>
      </c>
      <c r="P41" s="259">
        <v>0.21890000000000001</v>
      </c>
      <c r="Q41" s="266">
        <f t="shared" ref="Q41:Q46" si="1">M41*P41</f>
        <v>44458.590000000004</v>
      </c>
      <c r="R41" s="74"/>
      <c r="S41" s="74"/>
      <c r="T41" s="74"/>
      <c r="U41" s="94"/>
      <c r="V41" s="14"/>
      <c r="Z41" s="14"/>
      <c r="AA41" s="14"/>
      <c r="AG41" s="3"/>
      <c r="AH41" s="3"/>
      <c r="AI41" s="3"/>
      <c r="AJ41" s="3"/>
      <c r="AK41" s="3"/>
    </row>
    <row r="42" spans="1:73" ht="201.75" customHeight="1" thickBot="1" x14ac:dyDescent="0.5">
      <c r="A42" s="276">
        <v>31</v>
      </c>
      <c r="B42" s="252"/>
      <c r="C42" s="253" t="s">
        <v>116</v>
      </c>
      <c r="D42" s="262"/>
      <c r="E42" s="262"/>
      <c r="F42" s="79"/>
      <c r="G42" s="79"/>
      <c r="H42" s="79"/>
      <c r="I42" s="79"/>
      <c r="J42" s="79"/>
      <c r="K42" s="79"/>
      <c r="L42" s="263" t="s">
        <v>109</v>
      </c>
      <c r="M42" s="264">
        <v>135300</v>
      </c>
      <c r="N42" s="74">
        <v>67650</v>
      </c>
      <c r="O42" s="265" t="s">
        <v>117</v>
      </c>
      <c r="P42" s="259">
        <v>0.21890000000000001</v>
      </c>
      <c r="Q42" s="266">
        <f t="shared" si="1"/>
        <v>29617.170000000002</v>
      </c>
      <c r="R42" s="74"/>
      <c r="S42" s="74"/>
      <c r="T42" s="74"/>
      <c r="U42" s="94"/>
      <c r="V42" s="14"/>
      <c r="W42" s="244" t="s">
        <v>170</v>
      </c>
      <c r="AG42" s="3"/>
      <c r="AH42" s="3"/>
      <c r="AI42" s="3"/>
      <c r="AJ42" s="3"/>
      <c r="AK42" s="3"/>
    </row>
    <row r="43" spans="1:73" ht="156.75" hidden="1" customHeight="1" thickBot="1" x14ac:dyDescent="0.5">
      <c r="A43" s="68">
        <v>32</v>
      </c>
      <c r="B43" s="69"/>
      <c r="C43" s="130" t="s">
        <v>114</v>
      </c>
      <c r="D43" s="70" t="s">
        <v>113</v>
      </c>
      <c r="E43" s="70" t="s">
        <v>112</v>
      </c>
      <c r="F43" s="70"/>
      <c r="G43" s="70"/>
      <c r="H43" s="70"/>
      <c r="I43" s="70"/>
      <c r="J43" s="70"/>
      <c r="K43" s="70"/>
      <c r="L43" s="97" t="s">
        <v>111</v>
      </c>
      <c r="M43" s="73">
        <v>1215600</v>
      </c>
      <c r="N43" s="74">
        <v>109404</v>
      </c>
      <c r="O43" s="233" t="s">
        <v>165</v>
      </c>
      <c r="P43" s="76">
        <v>3.3300000000000003E-2</v>
      </c>
      <c r="Q43" s="217">
        <f t="shared" si="1"/>
        <v>40479.480000000003</v>
      </c>
      <c r="R43" s="74"/>
      <c r="S43" s="74"/>
      <c r="T43" s="74"/>
      <c r="U43" s="94"/>
      <c r="V43" s="14"/>
      <c r="W43" s="14"/>
      <c r="X43" s="14"/>
      <c r="Y43" s="14"/>
      <c r="Z43" s="14"/>
      <c r="AG43" s="3"/>
      <c r="AH43" s="3"/>
      <c r="AI43" s="3"/>
      <c r="AJ43" s="3"/>
      <c r="AK43" s="3"/>
    </row>
    <row r="44" spans="1:73" ht="183.75" hidden="1" customHeight="1" thickBot="1" x14ac:dyDescent="0.5">
      <c r="A44" s="100">
        <v>33</v>
      </c>
      <c r="B44" s="69"/>
      <c r="C44" s="130" t="s">
        <v>110</v>
      </c>
      <c r="D44" s="79"/>
      <c r="E44" s="79"/>
      <c r="F44" s="79"/>
      <c r="G44" s="79"/>
      <c r="H44" s="79"/>
      <c r="I44" s="79"/>
      <c r="J44" s="79"/>
      <c r="K44" s="79"/>
      <c r="L44" s="93" t="s">
        <v>109</v>
      </c>
      <c r="M44" s="73">
        <v>1561500</v>
      </c>
      <c r="N44" s="74">
        <v>24359.399999999998</v>
      </c>
      <c r="O44" s="97" t="s">
        <v>63</v>
      </c>
      <c r="P44" s="76">
        <v>8.3000000000000001E-3</v>
      </c>
      <c r="Q44" s="217">
        <f t="shared" si="1"/>
        <v>12960.45</v>
      </c>
      <c r="R44" s="74"/>
      <c r="S44" s="74"/>
      <c r="T44" s="74"/>
      <c r="U44" s="94"/>
      <c r="V44" s="14"/>
      <c r="W44" s="14"/>
      <c r="X44" s="14"/>
      <c r="Y44" s="14"/>
      <c r="Z44" s="14"/>
      <c r="AG44" s="3"/>
      <c r="AH44" s="3"/>
      <c r="AI44" s="3"/>
      <c r="AJ44" s="3"/>
      <c r="AK44" s="3"/>
    </row>
    <row r="45" spans="1:73" ht="133.5" hidden="1" customHeight="1" x14ac:dyDescent="0.45">
      <c r="A45" s="358">
        <v>34</v>
      </c>
      <c r="B45" s="174" t="s">
        <v>3</v>
      </c>
      <c r="C45" s="131" t="s">
        <v>106</v>
      </c>
      <c r="D45" s="81" t="s">
        <v>52</v>
      </c>
      <c r="E45" s="81" t="s">
        <v>107</v>
      </c>
      <c r="F45" s="81"/>
      <c r="G45" s="81"/>
      <c r="H45" s="81"/>
      <c r="I45" s="81"/>
      <c r="J45" s="81"/>
      <c r="K45" s="81"/>
      <c r="L45" s="175" t="s">
        <v>0</v>
      </c>
      <c r="M45" s="84">
        <v>55271250</v>
      </c>
      <c r="N45" s="355">
        <v>66558.375</v>
      </c>
      <c r="O45" s="232" t="s">
        <v>108</v>
      </c>
      <c r="P45" s="86">
        <v>1E-3</v>
      </c>
      <c r="Q45" s="218">
        <f t="shared" si="1"/>
        <v>55271.25</v>
      </c>
      <c r="R45" s="176"/>
      <c r="S45" s="176"/>
      <c r="T45" s="176"/>
      <c r="U45" s="177"/>
      <c r="V45" s="14"/>
      <c r="W45" s="14"/>
      <c r="X45" s="14"/>
      <c r="Y45" s="14"/>
      <c r="Z45" s="14"/>
      <c r="AG45" s="3"/>
      <c r="AH45" s="3"/>
      <c r="AI45" s="3"/>
      <c r="AJ45" s="3"/>
      <c r="AK45" s="3"/>
    </row>
    <row r="46" spans="1:73" ht="146.25" hidden="1" customHeight="1" x14ac:dyDescent="0.45">
      <c r="A46" s="360"/>
      <c r="B46" s="51" t="s">
        <v>4</v>
      </c>
      <c r="C46" s="132" t="s">
        <v>106</v>
      </c>
      <c r="D46" s="18" t="s">
        <v>52</v>
      </c>
      <c r="E46" s="18" t="s">
        <v>18</v>
      </c>
      <c r="F46" s="18"/>
      <c r="G46" s="18"/>
      <c r="H46" s="18"/>
      <c r="I46" s="18"/>
      <c r="J46" s="18"/>
      <c r="K46" s="18"/>
      <c r="L46" s="27" t="s">
        <v>0</v>
      </c>
      <c r="M46" s="19">
        <v>7200000</v>
      </c>
      <c r="N46" s="357"/>
      <c r="O46" s="27" t="s">
        <v>108</v>
      </c>
      <c r="P46" s="180">
        <v>8.9999999999999998E-4</v>
      </c>
      <c r="Q46" s="220">
        <f t="shared" si="1"/>
        <v>6480</v>
      </c>
      <c r="R46" s="20"/>
      <c r="S46" s="20"/>
      <c r="T46" s="20"/>
      <c r="U46" s="178"/>
      <c r="V46" s="14"/>
      <c r="W46" s="14"/>
      <c r="X46" s="14"/>
      <c r="Y46" s="14"/>
      <c r="Z46" s="14"/>
      <c r="AG46" s="3"/>
      <c r="AH46" s="3"/>
      <c r="AI46" s="3"/>
      <c r="AJ46" s="3"/>
      <c r="AK46" s="3"/>
    </row>
    <row r="47" spans="1:73" s="1" customFormat="1" ht="66" hidden="1" customHeight="1" thickBot="1" x14ac:dyDescent="0.5">
      <c r="A47" s="55"/>
      <c r="B47" s="36"/>
      <c r="C47" s="109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3"/>
      <c r="O47" s="23"/>
      <c r="P47" s="211" t="s">
        <v>75</v>
      </c>
      <c r="Q47" s="182">
        <f>SUM(Q45:Q46)</f>
        <v>61751.25</v>
      </c>
      <c r="R47" s="24"/>
      <c r="S47" s="24"/>
      <c r="T47" s="24"/>
      <c r="U47" s="58"/>
      <c r="V47" s="2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73" ht="186" hidden="1" customHeight="1" thickBot="1" x14ac:dyDescent="0.5">
      <c r="A48" s="100">
        <v>35</v>
      </c>
      <c r="B48" s="69"/>
      <c r="C48" s="130" t="s">
        <v>104</v>
      </c>
      <c r="D48" s="79"/>
      <c r="E48" s="70" t="s">
        <v>103</v>
      </c>
      <c r="F48" s="70"/>
      <c r="G48" s="70"/>
      <c r="H48" s="70"/>
      <c r="I48" s="70"/>
      <c r="J48" s="70"/>
      <c r="K48" s="70"/>
      <c r="L48" s="97" t="s">
        <v>0</v>
      </c>
      <c r="M48" s="73">
        <v>14814300</v>
      </c>
      <c r="N48" s="74">
        <v>437021.85</v>
      </c>
      <c r="O48" s="97" t="s">
        <v>105</v>
      </c>
      <c r="P48" s="76">
        <v>2.0799999999999999E-2</v>
      </c>
      <c r="Q48" s="217">
        <f>M48*P48</f>
        <v>308137.44</v>
      </c>
      <c r="R48" s="74"/>
      <c r="S48" s="74"/>
      <c r="T48" s="74"/>
      <c r="U48" s="94"/>
      <c r="V48" s="14"/>
      <c r="AG48" s="3"/>
      <c r="AH48" s="3"/>
      <c r="AI48" s="3"/>
      <c r="AJ48" s="3"/>
      <c r="AK48" s="3"/>
    </row>
    <row r="49" spans="1:37" ht="178.5" hidden="1" customHeight="1" x14ac:dyDescent="0.45">
      <c r="A49" s="364">
        <v>36</v>
      </c>
      <c r="B49" s="174" t="s">
        <v>3</v>
      </c>
      <c r="C49" s="131" t="s">
        <v>100</v>
      </c>
      <c r="D49" s="81" t="s">
        <v>102</v>
      </c>
      <c r="E49" s="82"/>
      <c r="F49" s="82"/>
      <c r="G49" s="82"/>
      <c r="H49" s="82"/>
      <c r="I49" s="82"/>
      <c r="J49" s="82"/>
      <c r="K49" s="82"/>
      <c r="L49" s="181" t="s">
        <v>101</v>
      </c>
      <c r="M49" s="84">
        <v>280950</v>
      </c>
      <c r="N49" s="355">
        <v>367591.5</v>
      </c>
      <c r="O49" s="237" t="s">
        <v>166</v>
      </c>
      <c r="P49" s="86">
        <v>0.90880000000000005</v>
      </c>
      <c r="Q49" s="218">
        <f>M49*P49</f>
        <v>255327.36000000002</v>
      </c>
      <c r="R49" s="176"/>
      <c r="S49" s="176"/>
      <c r="T49" s="176"/>
      <c r="U49" s="177"/>
      <c r="V49" s="14"/>
      <c r="AG49" s="3"/>
      <c r="AH49" s="3"/>
      <c r="AI49" s="3"/>
      <c r="AJ49" s="3"/>
      <c r="AK49" s="3"/>
    </row>
    <row r="50" spans="1:37" ht="171" hidden="1" customHeight="1" x14ac:dyDescent="0.45">
      <c r="A50" s="365"/>
      <c r="B50" s="51" t="s">
        <v>4</v>
      </c>
      <c r="C50" s="132" t="s">
        <v>100</v>
      </c>
      <c r="D50" s="18" t="s">
        <v>52</v>
      </c>
      <c r="E50" s="25"/>
      <c r="F50" s="25"/>
      <c r="G50" s="25"/>
      <c r="H50" s="25"/>
      <c r="I50" s="25"/>
      <c r="J50" s="25"/>
      <c r="K50" s="25"/>
      <c r="L50" s="26" t="s">
        <v>99</v>
      </c>
      <c r="M50" s="19">
        <v>203850</v>
      </c>
      <c r="N50" s="357"/>
      <c r="O50" s="238" t="s">
        <v>166</v>
      </c>
      <c r="P50" s="180">
        <v>0.39</v>
      </c>
      <c r="Q50" s="220">
        <f>M50*P50</f>
        <v>79501.5</v>
      </c>
      <c r="R50" s="20"/>
      <c r="S50" s="20"/>
      <c r="T50" s="20"/>
      <c r="U50" s="178"/>
      <c r="V50" s="14"/>
      <c r="AG50" s="3"/>
      <c r="AH50" s="3"/>
      <c r="AI50" s="3"/>
      <c r="AJ50" s="3"/>
      <c r="AK50" s="3"/>
    </row>
    <row r="51" spans="1:37" s="1" customFormat="1" ht="79.5" hidden="1" customHeight="1" thickBot="1" x14ac:dyDescent="0.5">
      <c r="A51" s="63"/>
      <c r="B51" s="57"/>
      <c r="C51" s="122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  <c r="O51" s="65"/>
      <c r="P51" s="211" t="s">
        <v>75</v>
      </c>
      <c r="Q51" s="182">
        <f>SUM(Q49:Q50)</f>
        <v>334828.86</v>
      </c>
      <c r="R51" s="64"/>
      <c r="S51" s="64"/>
      <c r="T51" s="64"/>
      <c r="U51" s="179"/>
      <c r="V51" s="24"/>
      <c r="W51" s="2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7" ht="221.25" hidden="1" customHeight="1" thickBot="1" x14ac:dyDescent="0.5">
      <c r="A52" s="67">
        <v>37</v>
      </c>
      <c r="B52" s="183"/>
      <c r="C52" s="184" t="s">
        <v>98</v>
      </c>
      <c r="D52" s="185" t="s">
        <v>97</v>
      </c>
      <c r="E52" s="185" t="s">
        <v>96</v>
      </c>
      <c r="F52" s="185"/>
      <c r="G52" s="185"/>
      <c r="H52" s="185"/>
      <c r="I52" s="185"/>
      <c r="J52" s="185"/>
      <c r="K52" s="185"/>
      <c r="L52" s="186" t="s">
        <v>0</v>
      </c>
      <c r="M52" s="187">
        <v>8115750</v>
      </c>
      <c r="N52" s="66">
        <v>44636.625</v>
      </c>
      <c r="O52" s="238" t="s">
        <v>166</v>
      </c>
      <c r="P52" s="180">
        <v>5.1000000000000004E-3</v>
      </c>
      <c r="Q52" s="220">
        <f t="shared" ref="Q52:Q58" si="2">M52*P52</f>
        <v>41390.325000000004</v>
      </c>
      <c r="R52" s="66"/>
      <c r="S52" s="66"/>
      <c r="T52" s="66"/>
      <c r="U52" s="66"/>
      <c r="V52" s="14"/>
      <c r="AG52" s="3"/>
      <c r="AH52" s="3"/>
      <c r="AI52" s="3"/>
      <c r="AJ52" s="3"/>
      <c r="AK52" s="3"/>
    </row>
    <row r="53" spans="1:37" ht="145.5" hidden="1" customHeight="1" thickBot="1" x14ac:dyDescent="0.5">
      <c r="A53" s="100">
        <v>38</v>
      </c>
      <c r="B53" s="69"/>
      <c r="C53" s="130" t="s">
        <v>94</v>
      </c>
      <c r="D53" s="70" t="s">
        <v>93</v>
      </c>
      <c r="E53" s="79"/>
      <c r="F53" s="79"/>
      <c r="G53" s="79"/>
      <c r="H53" s="79"/>
      <c r="I53" s="79"/>
      <c r="J53" s="79"/>
      <c r="K53" s="79"/>
      <c r="L53" s="93" t="s">
        <v>18</v>
      </c>
      <c r="M53" s="73">
        <v>27264</v>
      </c>
      <c r="N53" s="74">
        <v>40634.265599999999</v>
      </c>
      <c r="O53" s="97" t="s">
        <v>95</v>
      </c>
      <c r="P53" s="76">
        <v>1.27</v>
      </c>
      <c r="Q53" s="217">
        <f t="shared" si="2"/>
        <v>34625.279999999999</v>
      </c>
      <c r="R53" s="74"/>
      <c r="S53" s="74"/>
      <c r="T53" s="74"/>
      <c r="U53" s="94"/>
      <c r="V53" s="14"/>
      <c r="AG53" s="3"/>
      <c r="AH53" s="3"/>
      <c r="AI53" s="3"/>
      <c r="AJ53" s="3"/>
      <c r="AK53" s="3"/>
    </row>
    <row r="54" spans="1:37" ht="164.25" hidden="1" customHeight="1" thickBot="1" x14ac:dyDescent="0.5">
      <c r="A54" s="100">
        <v>39</v>
      </c>
      <c r="B54" s="69"/>
      <c r="C54" s="130" t="s">
        <v>91</v>
      </c>
      <c r="D54" s="70" t="s">
        <v>90</v>
      </c>
      <c r="E54" s="70" t="s">
        <v>92</v>
      </c>
      <c r="F54" s="70"/>
      <c r="G54" s="70"/>
      <c r="H54" s="70"/>
      <c r="I54" s="70"/>
      <c r="J54" s="70"/>
      <c r="K54" s="70"/>
      <c r="L54" s="97" t="s">
        <v>79</v>
      </c>
      <c r="M54" s="73">
        <v>1200</v>
      </c>
      <c r="N54" s="74">
        <v>2347.1999999999998</v>
      </c>
      <c r="O54" s="97" t="s">
        <v>166</v>
      </c>
      <c r="P54" s="76">
        <v>1.4690000000000001</v>
      </c>
      <c r="Q54" s="217">
        <f t="shared" si="2"/>
        <v>1762.8000000000002</v>
      </c>
      <c r="R54" s="74"/>
      <c r="S54" s="74"/>
      <c r="T54" s="74"/>
      <c r="U54" s="94"/>
      <c r="V54" s="14"/>
      <c r="W54" s="14"/>
      <c r="X54" s="14"/>
      <c r="Y54" s="14"/>
      <c r="AG54" s="3"/>
      <c r="AH54" s="3"/>
      <c r="AI54" s="3"/>
      <c r="AJ54" s="3"/>
      <c r="AK54" s="3"/>
    </row>
    <row r="55" spans="1:37" ht="133.5" hidden="1" customHeight="1" thickBot="1" x14ac:dyDescent="0.5">
      <c r="A55" s="100">
        <v>40</v>
      </c>
      <c r="B55" s="69"/>
      <c r="C55" s="130" t="s">
        <v>91</v>
      </c>
      <c r="D55" s="70" t="s">
        <v>90</v>
      </c>
      <c r="E55" s="79"/>
      <c r="F55" s="79"/>
      <c r="G55" s="79"/>
      <c r="H55" s="79"/>
      <c r="I55" s="79"/>
      <c r="J55" s="79"/>
      <c r="K55" s="79"/>
      <c r="L55" s="93" t="s">
        <v>18</v>
      </c>
      <c r="M55" s="73">
        <v>627</v>
      </c>
      <c r="N55" s="74">
        <v>1294.1279999999999</v>
      </c>
      <c r="O55" s="97" t="s">
        <v>166</v>
      </c>
      <c r="P55" s="76">
        <v>1.5183</v>
      </c>
      <c r="Q55" s="217">
        <f t="shared" si="2"/>
        <v>951.97410000000002</v>
      </c>
      <c r="R55" s="74"/>
      <c r="S55" s="74"/>
      <c r="T55" s="74"/>
      <c r="U55" s="94"/>
      <c r="V55" s="14"/>
      <c r="W55" s="14"/>
      <c r="X55" s="14"/>
      <c r="Y55" s="14"/>
      <c r="AG55" s="3"/>
      <c r="AH55" s="3"/>
      <c r="AI55" s="3"/>
      <c r="AJ55" s="3"/>
      <c r="AK55" s="3"/>
    </row>
    <row r="56" spans="1:37" ht="159" hidden="1" customHeight="1" thickBot="1" x14ac:dyDescent="0.5">
      <c r="A56" s="68">
        <v>41</v>
      </c>
      <c r="B56" s="69"/>
      <c r="C56" s="130" t="s">
        <v>89</v>
      </c>
      <c r="D56" s="70" t="s">
        <v>88</v>
      </c>
      <c r="E56" s="79"/>
      <c r="F56" s="79"/>
      <c r="G56" s="79"/>
      <c r="H56" s="79"/>
      <c r="I56" s="79"/>
      <c r="J56" s="79"/>
      <c r="K56" s="79"/>
      <c r="L56" s="93" t="s">
        <v>18</v>
      </c>
      <c r="M56" s="73">
        <v>14922</v>
      </c>
      <c r="N56" s="74">
        <v>53325.2592</v>
      </c>
      <c r="O56" s="233" t="s">
        <v>166</v>
      </c>
      <c r="P56" s="76">
        <v>2.09</v>
      </c>
      <c r="Q56" s="217">
        <f t="shared" si="2"/>
        <v>31186.98</v>
      </c>
      <c r="R56" s="74"/>
      <c r="S56" s="74"/>
      <c r="T56" s="74"/>
      <c r="U56" s="94"/>
      <c r="V56" s="14"/>
      <c r="W56" s="14"/>
      <c r="X56" s="14"/>
      <c r="Y56" s="14"/>
      <c r="AG56" s="3"/>
      <c r="AH56" s="3"/>
      <c r="AI56" s="3"/>
      <c r="AJ56" s="3"/>
      <c r="AK56" s="3"/>
    </row>
    <row r="57" spans="1:37" ht="159" hidden="1" customHeight="1" thickBot="1" x14ac:dyDescent="0.5">
      <c r="A57" s="100">
        <v>42</v>
      </c>
      <c r="B57" s="69"/>
      <c r="C57" s="130" t="s">
        <v>87</v>
      </c>
      <c r="D57" s="79"/>
      <c r="E57" s="79"/>
      <c r="F57" s="79"/>
      <c r="G57" s="79"/>
      <c r="H57" s="79"/>
      <c r="I57" s="79"/>
      <c r="J57" s="79"/>
      <c r="K57" s="79"/>
      <c r="L57" s="93" t="s">
        <v>18</v>
      </c>
      <c r="M57" s="73">
        <v>23370</v>
      </c>
      <c r="N57" s="74">
        <v>112736.87999999999</v>
      </c>
      <c r="O57" s="97" t="s">
        <v>166</v>
      </c>
      <c r="P57" s="76">
        <v>3.48</v>
      </c>
      <c r="Q57" s="217">
        <f t="shared" si="2"/>
        <v>81327.600000000006</v>
      </c>
      <c r="R57" s="74"/>
      <c r="S57" s="74"/>
      <c r="T57" s="74"/>
      <c r="U57" s="94"/>
      <c r="V57" s="14"/>
      <c r="W57" s="14"/>
      <c r="X57" s="14"/>
      <c r="Y57" s="14"/>
      <c r="AG57" s="3"/>
      <c r="AH57" s="3"/>
      <c r="AI57" s="3"/>
      <c r="AJ57" s="3"/>
      <c r="AK57" s="3"/>
    </row>
    <row r="58" spans="1:37" ht="186.75" hidden="1" customHeight="1" thickBot="1" x14ac:dyDescent="0.5">
      <c r="A58" s="100">
        <v>43</v>
      </c>
      <c r="B58" s="69"/>
      <c r="C58" s="130" t="s">
        <v>86</v>
      </c>
      <c r="D58" s="79"/>
      <c r="E58" s="79"/>
      <c r="F58" s="79"/>
      <c r="G58" s="79"/>
      <c r="H58" s="79"/>
      <c r="I58" s="79"/>
      <c r="J58" s="79"/>
      <c r="K58" s="79"/>
      <c r="L58" s="93" t="s">
        <v>85</v>
      </c>
      <c r="M58" s="73">
        <v>27000</v>
      </c>
      <c r="N58" s="74">
        <v>14580.000000000002</v>
      </c>
      <c r="O58" s="97" t="s">
        <v>166</v>
      </c>
      <c r="P58" s="76">
        <v>0.33500000000000002</v>
      </c>
      <c r="Q58" s="217">
        <f t="shared" si="2"/>
        <v>9045</v>
      </c>
      <c r="R58" s="74"/>
      <c r="S58" s="74"/>
      <c r="T58" s="74"/>
      <c r="U58" s="94"/>
      <c r="V58" s="14"/>
      <c r="X58" s="14"/>
      <c r="AG58" s="3"/>
      <c r="AH58" s="3"/>
      <c r="AI58" s="3"/>
      <c r="AJ58" s="3"/>
      <c r="AK58" s="3"/>
    </row>
    <row r="59" spans="1:37" ht="231" hidden="1" customHeight="1" thickBot="1" x14ac:dyDescent="0.5">
      <c r="A59" s="100">
        <v>44</v>
      </c>
      <c r="B59" s="188"/>
      <c r="C59" s="189" t="s">
        <v>134</v>
      </c>
      <c r="D59" s="143"/>
      <c r="E59" s="137" t="s">
        <v>133</v>
      </c>
      <c r="F59" s="137"/>
      <c r="G59" s="137"/>
      <c r="H59" s="137"/>
      <c r="I59" s="137"/>
      <c r="J59" s="137"/>
      <c r="K59" s="137"/>
      <c r="L59" s="138" t="s">
        <v>0</v>
      </c>
      <c r="M59" s="139">
        <v>21735360</v>
      </c>
      <c r="N59" s="75">
        <v>71726.687999999995</v>
      </c>
      <c r="O59" s="234" t="s">
        <v>164</v>
      </c>
      <c r="P59" s="224"/>
      <c r="Q59" s="22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ht="225" hidden="1" customHeight="1" thickBot="1" x14ac:dyDescent="0.5">
      <c r="A60" s="151">
        <v>45</v>
      </c>
      <c r="B60" s="102"/>
      <c r="C60" s="190" t="s">
        <v>132</v>
      </c>
      <c r="D60" s="145" t="s">
        <v>42</v>
      </c>
      <c r="E60" s="145" t="s">
        <v>131</v>
      </c>
      <c r="F60" s="145"/>
      <c r="G60" s="145"/>
      <c r="H60" s="145"/>
      <c r="I60" s="145"/>
      <c r="J60" s="145"/>
      <c r="K60" s="145"/>
      <c r="L60" s="146" t="s">
        <v>0</v>
      </c>
      <c r="M60" s="147">
        <v>38130450</v>
      </c>
      <c r="N60" s="148">
        <v>194465.29500000001</v>
      </c>
      <c r="O60" s="236" t="s">
        <v>164</v>
      </c>
      <c r="P60" s="117"/>
      <c r="Q60" s="117"/>
      <c r="R60" s="117"/>
      <c r="S60" s="117"/>
      <c r="T60" s="117"/>
      <c r="U60" s="117"/>
      <c r="V60" s="117"/>
      <c r="W60" s="14"/>
      <c r="X60" s="14"/>
      <c r="Y60" s="14"/>
      <c r="Z60" s="1"/>
      <c r="AB60" s="1"/>
      <c r="AC60" s="1"/>
      <c r="AD60" s="1"/>
      <c r="AE60" s="3"/>
      <c r="AF60" s="3"/>
      <c r="AG60" s="3"/>
      <c r="AH60" s="3"/>
      <c r="AI60" s="3"/>
      <c r="AJ60" s="3"/>
      <c r="AK60" s="3"/>
    </row>
    <row r="61" spans="1:37" ht="179.25" hidden="1" customHeight="1" thickBot="1" x14ac:dyDescent="0.45">
      <c r="A61" s="100">
        <v>46</v>
      </c>
      <c r="B61" s="188"/>
      <c r="C61" s="189" t="s">
        <v>130</v>
      </c>
      <c r="D61" s="143"/>
      <c r="E61" s="137" t="s">
        <v>129</v>
      </c>
      <c r="F61" s="137"/>
      <c r="G61" s="137"/>
      <c r="H61" s="137"/>
      <c r="I61" s="137"/>
      <c r="J61" s="137"/>
      <c r="K61" s="137"/>
      <c r="L61" s="138" t="s">
        <v>84</v>
      </c>
      <c r="M61" s="139">
        <v>6630000</v>
      </c>
      <c r="N61" s="75">
        <v>35802</v>
      </c>
      <c r="O61" s="97" t="s">
        <v>167</v>
      </c>
      <c r="P61" s="76">
        <v>2.8999999999999998E-3</v>
      </c>
      <c r="Q61" s="113">
        <f t="shared" ref="Q61:Q67" si="3">M61*P61</f>
        <v>19227</v>
      </c>
      <c r="R61" s="75"/>
      <c r="S61" s="75"/>
      <c r="T61" s="75"/>
      <c r="U61" s="140"/>
      <c r="V61" s="1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ht="176.25" hidden="1" customHeight="1" thickBot="1" x14ac:dyDescent="0.35">
      <c r="A62" s="100">
        <v>47</v>
      </c>
      <c r="B62" s="69"/>
      <c r="C62" s="189" t="s">
        <v>128</v>
      </c>
      <c r="D62" s="137" t="s">
        <v>125</v>
      </c>
      <c r="E62" s="137" t="s">
        <v>127</v>
      </c>
      <c r="F62" s="137"/>
      <c r="G62" s="137"/>
      <c r="H62" s="137"/>
      <c r="I62" s="137"/>
      <c r="J62" s="137"/>
      <c r="K62" s="137"/>
      <c r="L62" s="138" t="s">
        <v>0</v>
      </c>
      <c r="M62" s="139">
        <v>49067400</v>
      </c>
      <c r="N62" s="75">
        <v>157015.67999999999</v>
      </c>
      <c r="O62" s="97" t="s">
        <v>167</v>
      </c>
      <c r="P62" s="76">
        <v>2.0999999999999999E-3</v>
      </c>
      <c r="Q62" s="113">
        <f t="shared" si="3"/>
        <v>103041.54</v>
      </c>
      <c r="R62" s="75"/>
      <c r="S62" s="75"/>
      <c r="T62" s="75"/>
      <c r="U62" s="140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"/>
      <c r="AH62" s="3"/>
      <c r="AI62" s="3"/>
      <c r="AJ62" s="3"/>
      <c r="AK62" s="3"/>
    </row>
    <row r="63" spans="1:37" s="1" customFormat="1" ht="195.75" hidden="1" customHeight="1" thickBot="1" x14ac:dyDescent="0.45">
      <c r="A63" s="68">
        <v>48</v>
      </c>
      <c r="B63" s="188"/>
      <c r="C63" s="189" t="s">
        <v>126</v>
      </c>
      <c r="D63" s="137" t="s">
        <v>125</v>
      </c>
      <c r="E63" s="137" t="s">
        <v>124</v>
      </c>
      <c r="F63" s="137"/>
      <c r="G63" s="137"/>
      <c r="H63" s="137"/>
      <c r="I63" s="137"/>
      <c r="J63" s="137"/>
      <c r="K63" s="137"/>
      <c r="L63" s="138" t="s">
        <v>0</v>
      </c>
      <c r="M63" s="139">
        <v>3780000</v>
      </c>
      <c r="N63" s="75">
        <v>75600</v>
      </c>
      <c r="O63" s="233" t="s">
        <v>166</v>
      </c>
      <c r="P63" s="76">
        <v>2.8999999999999998E-3</v>
      </c>
      <c r="Q63" s="113">
        <f t="shared" si="3"/>
        <v>10962</v>
      </c>
      <c r="R63" s="75"/>
      <c r="S63" s="75"/>
      <c r="T63" s="75"/>
      <c r="U63" s="140"/>
    </row>
    <row r="64" spans="1:37" s="1" customFormat="1" ht="189" hidden="1" customHeight="1" thickBot="1" x14ac:dyDescent="0.35">
      <c r="A64" s="100">
        <v>49</v>
      </c>
      <c r="B64" s="69"/>
      <c r="C64" s="189" t="s">
        <v>123</v>
      </c>
      <c r="D64" s="137" t="s">
        <v>122</v>
      </c>
      <c r="E64" s="137" t="s">
        <v>120</v>
      </c>
      <c r="F64" s="137"/>
      <c r="G64" s="137"/>
      <c r="H64" s="137"/>
      <c r="I64" s="137"/>
      <c r="J64" s="137"/>
      <c r="K64" s="137"/>
      <c r="L64" s="138" t="s">
        <v>0</v>
      </c>
      <c r="M64" s="139">
        <v>4635000</v>
      </c>
      <c r="N64" s="75">
        <v>69525</v>
      </c>
      <c r="O64" s="97" t="s">
        <v>167</v>
      </c>
      <c r="P64" s="76">
        <v>3.7000000000000002E-3</v>
      </c>
      <c r="Q64" s="113">
        <f t="shared" si="3"/>
        <v>17149.5</v>
      </c>
      <c r="R64" s="75"/>
      <c r="S64" s="75"/>
      <c r="T64" s="75"/>
      <c r="U64" s="140"/>
    </row>
    <row r="65" spans="1:37" s="1" customFormat="1" ht="193.5" hidden="1" customHeight="1" thickBot="1" x14ac:dyDescent="0.5">
      <c r="A65" s="100">
        <v>50</v>
      </c>
      <c r="B65" s="69"/>
      <c r="C65" s="189" t="s">
        <v>121</v>
      </c>
      <c r="D65" s="143"/>
      <c r="E65" s="191" t="s">
        <v>120</v>
      </c>
      <c r="F65" s="137"/>
      <c r="G65" s="137"/>
      <c r="H65" s="137"/>
      <c r="I65" s="137"/>
      <c r="J65" s="137"/>
      <c r="K65" s="137"/>
      <c r="L65" s="138" t="s">
        <v>0</v>
      </c>
      <c r="M65" s="139">
        <v>920100</v>
      </c>
      <c r="N65" s="75">
        <v>9201</v>
      </c>
      <c r="O65" s="97" t="s">
        <v>95</v>
      </c>
      <c r="P65" s="76">
        <v>4.4000000000000003E-3</v>
      </c>
      <c r="Q65" s="113">
        <f t="shared" si="3"/>
        <v>4048.44</v>
      </c>
      <c r="R65" s="75"/>
      <c r="S65" s="75"/>
      <c r="T65" s="75"/>
      <c r="U65" s="140"/>
      <c r="W65" s="14"/>
      <c r="X65" s="14"/>
      <c r="Y65" s="14"/>
      <c r="Z65" s="14"/>
      <c r="AA65" s="14"/>
    </row>
    <row r="66" spans="1:37" s="1" customFormat="1" ht="175.5" hidden="1" customHeight="1" x14ac:dyDescent="0.45">
      <c r="A66" s="364">
        <v>51</v>
      </c>
      <c r="B66" s="192" t="s">
        <v>3</v>
      </c>
      <c r="C66" s="131" t="s">
        <v>145</v>
      </c>
      <c r="D66" s="81" t="s">
        <v>142</v>
      </c>
      <c r="E66" s="82"/>
      <c r="F66" s="82"/>
      <c r="G66" s="82"/>
      <c r="H66" s="82"/>
      <c r="I66" s="82"/>
      <c r="J66" s="82"/>
      <c r="K66" s="82"/>
      <c r="L66" s="181" t="s">
        <v>109</v>
      </c>
      <c r="M66" s="84">
        <v>145200</v>
      </c>
      <c r="N66" s="366">
        <v>89281.44</v>
      </c>
      <c r="O66" s="232" t="s">
        <v>115</v>
      </c>
      <c r="P66" s="86">
        <v>0.1948</v>
      </c>
      <c r="Q66" s="225">
        <f t="shared" si="3"/>
        <v>28284.959999999999</v>
      </c>
      <c r="R66" s="193"/>
      <c r="S66" s="193"/>
      <c r="T66" s="193"/>
      <c r="U66" s="194"/>
      <c r="W66" s="14"/>
      <c r="X66" s="14"/>
      <c r="Y66" s="14"/>
      <c r="Z66" s="14"/>
    </row>
    <row r="67" spans="1:37" s="1" customFormat="1" ht="153.75" hidden="1" customHeight="1" x14ac:dyDescent="0.45">
      <c r="A67" s="365"/>
      <c r="B67" s="52" t="s">
        <v>4</v>
      </c>
      <c r="C67" s="132" t="s">
        <v>144</v>
      </c>
      <c r="D67" s="18" t="s">
        <v>142</v>
      </c>
      <c r="E67" s="25"/>
      <c r="F67" s="25"/>
      <c r="G67" s="25"/>
      <c r="H67" s="25"/>
      <c r="I67" s="25"/>
      <c r="J67" s="25"/>
      <c r="K67" s="25"/>
      <c r="L67" s="26" t="s">
        <v>109</v>
      </c>
      <c r="M67" s="19">
        <v>153600</v>
      </c>
      <c r="N67" s="367"/>
      <c r="O67" s="27" t="s">
        <v>115</v>
      </c>
      <c r="P67" s="35">
        <v>0.1948</v>
      </c>
      <c r="Q67" s="226">
        <f t="shared" si="3"/>
        <v>29921.279999999999</v>
      </c>
      <c r="R67" s="45"/>
      <c r="S67" s="45"/>
      <c r="T67" s="45"/>
      <c r="U67" s="195"/>
      <c r="W67" s="14"/>
      <c r="X67" s="14"/>
      <c r="Y67" s="14"/>
      <c r="Z67" s="14"/>
    </row>
    <row r="68" spans="1:37" s="1" customFormat="1" ht="85.5" hidden="1" customHeight="1" thickBot="1" x14ac:dyDescent="0.35">
      <c r="A68" s="63"/>
      <c r="B68" s="57"/>
      <c r="C68" s="122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170"/>
      <c r="O68" s="241"/>
      <c r="P68" s="211" t="s">
        <v>75</v>
      </c>
      <c r="Q68" s="182">
        <f>SUM(Q66:Q67)</f>
        <v>58206.239999999998</v>
      </c>
      <c r="R68" s="162"/>
      <c r="S68" s="162"/>
      <c r="T68" s="162"/>
      <c r="U68" s="163"/>
      <c r="V68" s="4"/>
    </row>
    <row r="69" spans="1:37" s="1" customFormat="1" ht="135.75" hidden="1" customHeight="1" thickBot="1" x14ac:dyDescent="0.35">
      <c r="A69" s="68">
        <v>52</v>
      </c>
      <c r="B69" s="69"/>
      <c r="C69" s="130" t="s">
        <v>143</v>
      </c>
      <c r="D69" s="70" t="s">
        <v>142</v>
      </c>
      <c r="E69" s="79"/>
      <c r="F69" s="79"/>
      <c r="G69" s="79"/>
      <c r="H69" s="79"/>
      <c r="I69" s="79"/>
      <c r="J69" s="79"/>
      <c r="K69" s="79"/>
      <c r="L69" s="93" t="s">
        <v>109</v>
      </c>
      <c r="M69" s="73">
        <v>1153950</v>
      </c>
      <c r="N69" s="75">
        <v>227097.36000000002</v>
      </c>
      <c r="O69" s="97" t="s">
        <v>165</v>
      </c>
      <c r="P69" s="76">
        <v>0.1348</v>
      </c>
      <c r="Q69" s="113">
        <f>M69*P69</f>
        <v>155552.46</v>
      </c>
      <c r="R69" s="197"/>
      <c r="S69" s="197"/>
      <c r="T69" s="197"/>
      <c r="U69" s="198"/>
    </row>
    <row r="70" spans="1:37" s="1" customFormat="1" ht="183" hidden="1" customHeight="1" x14ac:dyDescent="0.45">
      <c r="A70" s="31" t="s">
        <v>1</v>
      </c>
      <c r="B70" s="31" t="s">
        <v>2</v>
      </c>
      <c r="C70" s="368" t="s">
        <v>6</v>
      </c>
      <c r="D70" s="369"/>
      <c r="E70" s="370" t="s">
        <v>168</v>
      </c>
      <c r="F70" s="371"/>
      <c r="G70" s="371"/>
      <c r="H70" s="371"/>
      <c r="I70" s="371"/>
      <c r="J70" s="371"/>
      <c r="K70" s="371"/>
      <c r="L70" s="372"/>
      <c r="M70" s="16" t="s">
        <v>55</v>
      </c>
      <c r="N70" s="32"/>
      <c r="O70" s="215" t="s">
        <v>146</v>
      </c>
      <c r="P70" s="215" t="s">
        <v>155</v>
      </c>
      <c r="Q70" s="215" t="s">
        <v>156</v>
      </c>
      <c r="R70" s="16" t="s">
        <v>56</v>
      </c>
      <c r="S70" s="16" t="s">
        <v>43</v>
      </c>
      <c r="T70" s="16" t="s">
        <v>44</v>
      </c>
      <c r="U70" s="16" t="s">
        <v>45</v>
      </c>
      <c r="V70" s="4"/>
      <c r="W70" s="14"/>
      <c r="X70" s="14"/>
      <c r="Y70" s="14"/>
      <c r="Z70" s="14"/>
    </row>
    <row r="71" spans="1:37" s="1" customFormat="1" ht="133.5" hidden="1" customHeight="1" x14ac:dyDescent="0.45">
      <c r="A71" s="199">
        <v>53</v>
      </c>
      <c r="B71" s="46"/>
      <c r="C71" s="373" t="s">
        <v>141</v>
      </c>
      <c r="D71" s="374"/>
      <c r="E71" s="375" t="s">
        <v>135</v>
      </c>
      <c r="F71" s="376"/>
      <c r="G71" s="376"/>
      <c r="H71" s="376"/>
      <c r="I71" s="376"/>
      <c r="J71" s="376"/>
      <c r="K71" s="376"/>
      <c r="L71" s="377"/>
      <c r="M71" s="19">
        <v>612</v>
      </c>
      <c r="N71" s="34">
        <v>11016</v>
      </c>
      <c r="O71" s="378" t="s">
        <v>58</v>
      </c>
      <c r="P71" s="35">
        <v>14.5</v>
      </c>
      <c r="Q71" s="226">
        <f t="shared" ref="Q71:Q76" si="4">M71*P71</f>
        <v>8874</v>
      </c>
      <c r="R71" s="45"/>
      <c r="S71" s="45"/>
      <c r="T71" s="45"/>
      <c r="U71" s="45"/>
      <c r="W71" s="14"/>
      <c r="X71" s="14"/>
      <c r="Y71" s="14"/>
      <c r="Z71" s="14"/>
    </row>
    <row r="72" spans="1:37" s="1" customFormat="1" ht="137.25" hidden="1" customHeight="1" x14ac:dyDescent="0.45">
      <c r="A72" s="199">
        <v>54</v>
      </c>
      <c r="B72" s="46"/>
      <c r="C72" s="373" t="s">
        <v>140</v>
      </c>
      <c r="D72" s="374"/>
      <c r="E72" s="375" t="s">
        <v>135</v>
      </c>
      <c r="F72" s="376"/>
      <c r="G72" s="376"/>
      <c r="H72" s="376"/>
      <c r="I72" s="376"/>
      <c r="J72" s="376"/>
      <c r="K72" s="376"/>
      <c r="L72" s="377"/>
      <c r="M72" s="19">
        <v>324</v>
      </c>
      <c r="N72" s="34">
        <v>7192.8</v>
      </c>
      <c r="O72" s="379"/>
      <c r="P72" s="35">
        <v>18</v>
      </c>
      <c r="Q72" s="226">
        <f t="shared" si="4"/>
        <v>5832</v>
      </c>
      <c r="R72" s="45"/>
      <c r="S72" s="45"/>
      <c r="T72" s="45"/>
      <c r="U72" s="45"/>
      <c r="W72" s="14"/>
      <c r="X72" s="14"/>
      <c r="Y72" s="14"/>
      <c r="Z72" s="14"/>
    </row>
    <row r="73" spans="1:37" s="1" customFormat="1" ht="117" hidden="1" customHeight="1" x14ac:dyDescent="0.45">
      <c r="A73" s="199">
        <v>55</v>
      </c>
      <c r="B73" s="46"/>
      <c r="C73" s="373" t="s">
        <v>139</v>
      </c>
      <c r="D73" s="374"/>
      <c r="E73" s="375" t="s">
        <v>135</v>
      </c>
      <c r="F73" s="376"/>
      <c r="G73" s="376"/>
      <c r="H73" s="376"/>
      <c r="I73" s="376"/>
      <c r="J73" s="376"/>
      <c r="K73" s="376"/>
      <c r="L73" s="377"/>
      <c r="M73" s="19">
        <v>165</v>
      </c>
      <c r="N73" s="34">
        <v>23364</v>
      </c>
      <c r="O73" s="379"/>
      <c r="P73" s="126">
        <v>125</v>
      </c>
      <c r="Q73" s="226">
        <f t="shared" si="4"/>
        <v>20625</v>
      </c>
      <c r="R73" s="45"/>
      <c r="S73" s="45"/>
      <c r="T73" s="45"/>
      <c r="U73" s="45"/>
      <c r="W73" s="14"/>
      <c r="X73" s="14"/>
      <c r="Y73" s="14"/>
      <c r="Z73" s="14"/>
    </row>
    <row r="74" spans="1:37" s="1" customFormat="1" ht="137.25" hidden="1" customHeight="1" x14ac:dyDescent="0.45">
      <c r="A74" s="199">
        <v>56</v>
      </c>
      <c r="B74" s="46"/>
      <c r="C74" s="373" t="s">
        <v>138</v>
      </c>
      <c r="D74" s="374"/>
      <c r="E74" s="375" t="s">
        <v>135</v>
      </c>
      <c r="F74" s="376"/>
      <c r="G74" s="376"/>
      <c r="H74" s="376"/>
      <c r="I74" s="376"/>
      <c r="J74" s="376"/>
      <c r="K74" s="376"/>
      <c r="L74" s="377"/>
      <c r="M74" s="19">
        <v>132</v>
      </c>
      <c r="N74" s="34">
        <v>24816</v>
      </c>
      <c r="O74" s="379"/>
      <c r="P74" s="35">
        <v>170</v>
      </c>
      <c r="Q74" s="226">
        <f t="shared" si="4"/>
        <v>22440</v>
      </c>
      <c r="R74" s="45"/>
      <c r="S74" s="45"/>
      <c r="T74" s="45"/>
      <c r="U74" s="45"/>
      <c r="W74" s="14"/>
      <c r="X74" s="14"/>
      <c r="Y74" s="14"/>
      <c r="Z74" s="14"/>
    </row>
    <row r="75" spans="1:37" s="1" customFormat="1" ht="132" hidden="1" customHeight="1" x14ac:dyDescent="0.45">
      <c r="A75" s="199">
        <v>57</v>
      </c>
      <c r="B75" s="46"/>
      <c r="C75" s="373" t="s">
        <v>137</v>
      </c>
      <c r="D75" s="374"/>
      <c r="E75" s="375" t="s">
        <v>135</v>
      </c>
      <c r="F75" s="376"/>
      <c r="G75" s="376"/>
      <c r="H75" s="376"/>
      <c r="I75" s="376"/>
      <c r="J75" s="376"/>
      <c r="K75" s="376"/>
      <c r="L75" s="377"/>
      <c r="M75" s="19">
        <v>93</v>
      </c>
      <c r="N75" s="45">
        <v>25389</v>
      </c>
      <c r="O75" s="379"/>
      <c r="P75" s="35">
        <v>245</v>
      </c>
      <c r="Q75" s="226">
        <f t="shared" si="4"/>
        <v>22785</v>
      </c>
      <c r="R75" s="45"/>
      <c r="S75" s="45"/>
      <c r="T75" s="45"/>
      <c r="U75" s="45"/>
      <c r="W75" s="14"/>
      <c r="X75" s="14"/>
      <c r="Y75" s="14"/>
      <c r="Z75" s="14"/>
    </row>
    <row r="76" spans="1:37" s="1" customFormat="1" ht="106.5" hidden="1" customHeight="1" x14ac:dyDescent="0.45">
      <c r="A76" s="199">
        <v>58</v>
      </c>
      <c r="B76" s="46"/>
      <c r="C76" s="373" t="s">
        <v>136</v>
      </c>
      <c r="D76" s="374"/>
      <c r="E76" s="375" t="s">
        <v>135</v>
      </c>
      <c r="F76" s="376"/>
      <c r="G76" s="376"/>
      <c r="H76" s="376"/>
      <c r="I76" s="376"/>
      <c r="J76" s="376"/>
      <c r="K76" s="376"/>
      <c r="L76" s="377"/>
      <c r="M76" s="19">
        <v>102</v>
      </c>
      <c r="N76" s="45">
        <v>22950</v>
      </c>
      <c r="O76" s="380"/>
      <c r="P76" s="35">
        <v>195</v>
      </c>
      <c r="Q76" s="226">
        <f t="shared" si="4"/>
        <v>19890</v>
      </c>
      <c r="R76" s="45"/>
      <c r="S76" s="45"/>
      <c r="T76" s="45"/>
      <c r="U76" s="45"/>
      <c r="W76" s="244" t="s">
        <v>170</v>
      </c>
      <c r="X76" s="14"/>
      <c r="Y76" s="14"/>
      <c r="Z76" s="14"/>
    </row>
    <row r="77" spans="1:37" s="1" customFormat="1" ht="33.6" x14ac:dyDescent="0.65">
      <c r="A77" s="267"/>
      <c r="B77" s="268"/>
      <c r="C77" s="269"/>
      <c r="D77" s="270"/>
      <c r="E77" s="270"/>
      <c r="F77" s="30"/>
      <c r="G77" s="30"/>
      <c r="H77" s="30"/>
      <c r="I77" s="30"/>
      <c r="J77" s="30"/>
      <c r="K77" s="30"/>
      <c r="L77" s="271"/>
      <c r="M77" s="272"/>
      <c r="N77" s="43"/>
      <c r="O77" s="273"/>
      <c r="P77" s="274"/>
      <c r="Q77" s="275">
        <f>SUBTOTAL(9,Q4:Q76)</f>
        <v>184427.16</v>
      </c>
      <c r="R77" s="43"/>
      <c r="S77" s="43"/>
      <c r="T77" s="43"/>
      <c r="U77" s="43"/>
      <c r="W77" s="243">
        <f>Q77*10%</f>
        <v>18442.716</v>
      </c>
      <c r="X77" s="14"/>
      <c r="Y77" s="14"/>
      <c r="Z77" s="14"/>
    </row>
    <row r="78" spans="1:37" ht="79.5" customHeight="1" x14ac:dyDescent="0.5">
      <c r="N78" s="44"/>
      <c r="O78" s="242"/>
      <c r="P78" s="128"/>
      <c r="Q78" s="120"/>
      <c r="R78" s="43"/>
      <c r="S78" s="43"/>
      <c r="T78" s="43"/>
      <c r="U78" s="43"/>
      <c r="V78" s="3"/>
      <c r="W78" s="1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ht="79.5" customHeight="1" x14ac:dyDescent="0.5">
      <c r="W79" s="14"/>
    </row>
  </sheetData>
  <autoFilter ref="A3:BU76" xr:uid="{00000000-0009-0000-0000-000000000000}">
    <filterColumn colId="14">
      <filters>
        <filter val="A.C.R.A.F"/>
        <filter val="A.C.R.A.F."/>
      </filters>
    </filterColumn>
  </autoFilter>
  <mergeCells count="29">
    <mergeCell ref="E76:L76"/>
    <mergeCell ref="O71:O76"/>
    <mergeCell ref="C72:D72"/>
    <mergeCell ref="E72:L72"/>
    <mergeCell ref="C73:D73"/>
    <mergeCell ref="E73:L73"/>
    <mergeCell ref="C74:D74"/>
    <mergeCell ref="E74:L74"/>
    <mergeCell ref="C75:D75"/>
    <mergeCell ref="E75:L75"/>
    <mergeCell ref="C76:D76"/>
    <mergeCell ref="A66:A67"/>
    <mergeCell ref="N66:N67"/>
    <mergeCell ref="C70:D70"/>
    <mergeCell ref="E70:L70"/>
    <mergeCell ref="C71:D71"/>
    <mergeCell ref="E71:L71"/>
    <mergeCell ref="A35:A36"/>
    <mergeCell ref="N35:N36"/>
    <mergeCell ref="A45:A46"/>
    <mergeCell ref="N45:N46"/>
    <mergeCell ref="A49:A50"/>
    <mergeCell ref="N49:N50"/>
    <mergeCell ref="A1:D1"/>
    <mergeCell ref="I1:J1"/>
    <mergeCell ref="A6:A8"/>
    <mergeCell ref="N6:N8"/>
    <mergeCell ref="A29:A31"/>
    <mergeCell ref="N29:N31"/>
  </mergeCells>
  <printOptions horizontalCentered="1"/>
  <pageMargins left="3.937007874015748E-2" right="3.937007874015748E-2" top="0.59055118110236227" bottom="0.39370078740157483" header="0.11811023622047245" footer="0.19685039370078741"/>
  <pageSetup paperSize="9" scale="28" orientation="landscape" r:id="rId1"/>
  <headerFooter>
    <oddHeader>&amp;L&amp;"Calibri,Grassetto"&amp;22ALLEGATO_PROSPETTO DI AGGIUDICAZIONE &amp;C&amp;"Calibri,Grassetto"&amp;24GARA ANTISETTICI E DISINFETTANTI (n. 71/2018)</oddHeader>
    <oddFooter>&amp;C&amp;"Calibri,Grassetto"&amp;28&amp;A</oddFooter>
  </headerFooter>
  <rowBreaks count="2" manualBreakCount="2">
    <brk id="44" max="19" man="1"/>
    <brk id="69" max="19" man="1"/>
  </rowBreaks>
  <colBreaks count="1" manualBreakCount="1">
    <brk id="21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80"/>
  <sheetViews>
    <sheetView tabSelected="1" topLeftCell="A52" zoomScale="40" zoomScaleNormal="40" zoomScaleSheetLayoutView="40" workbookViewId="0">
      <selection activeCell="P26" sqref="P26"/>
    </sheetView>
  </sheetViews>
  <sheetFormatPr defaultColWidth="8.33203125" defaultRowHeight="79.5" customHeight="1" x14ac:dyDescent="0.5"/>
  <cols>
    <col min="1" max="1" width="19.44140625" style="53" customWidth="1"/>
    <col min="2" max="2" width="19.44140625" style="54" customWidth="1"/>
    <col min="3" max="3" width="91.44140625" style="135" customWidth="1"/>
    <col min="4" max="4" width="49.88671875" style="9" customWidth="1"/>
    <col min="5" max="5" width="44.44140625" style="10" customWidth="1"/>
    <col min="6" max="6" width="48.5546875" style="10" hidden="1" customWidth="1"/>
    <col min="7" max="7" width="58.33203125" style="10" hidden="1" customWidth="1"/>
    <col min="8" max="8" width="22.44140625" style="10" hidden="1" customWidth="1"/>
    <col min="9" max="9" width="16.5546875" style="10" hidden="1" customWidth="1"/>
    <col min="10" max="10" width="14.44140625" style="10" hidden="1" customWidth="1"/>
    <col min="11" max="11" width="20.44140625" style="10" hidden="1" customWidth="1"/>
    <col min="12" max="12" width="73.88671875" style="30" customWidth="1"/>
    <col min="13" max="13" width="49.44140625" style="5" customWidth="1"/>
    <col min="14" max="14" width="75.5546875" style="6" hidden="1" customWidth="1"/>
    <col min="15" max="15" width="61.33203125" style="116" customWidth="1"/>
    <col min="16" max="16" width="47" style="123" customWidth="1"/>
    <col min="17" max="17" width="27" style="7" hidden="1" customWidth="1"/>
    <col min="18" max="18" width="33" style="7" hidden="1" customWidth="1"/>
    <col min="19" max="19" width="32.109375" style="7" hidden="1" customWidth="1"/>
    <col min="20" max="20" width="52.5546875" style="7" hidden="1" customWidth="1"/>
    <col min="21" max="21" width="34" style="8" customWidth="1"/>
    <col min="22" max="22" width="81.88671875" style="8" customWidth="1"/>
    <col min="23" max="23" width="83.44140625" style="8" customWidth="1"/>
    <col min="24" max="24" width="80.109375" style="8" customWidth="1"/>
    <col min="25" max="25" width="72.5546875" style="8" customWidth="1"/>
    <col min="26" max="26" width="83.109375" style="8" customWidth="1"/>
    <col min="27" max="27" width="30.44140625" style="8" customWidth="1"/>
    <col min="28" max="28" width="47.33203125" style="8" customWidth="1"/>
    <col min="29" max="36" width="8.33203125" style="8"/>
    <col min="37" max="16384" width="8.33203125" style="3"/>
  </cols>
  <sheetData>
    <row r="1" spans="1:36" ht="62.25" customHeight="1" x14ac:dyDescent="0.55000000000000004">
      <c r="A1" s="348" t="s">
        <v>61</v>
      </c>
      <c r="B1" s="349"/>
      <c r="C1" s="349"/>
      <c r="D1" s="350"/>
      <c r="H1" s="11" t="s">
        <v>27</v>
      </c>
      <c r="I1" s="351" t="s">
        <v>37</v>
      </c>
      <c r="J1" s="352"/>
      <c r="K1" s="12" t="s">
        <v>54</v>
      </c>
      <c r="L1" s="213" t="s">
        <v>169</v>
      </c>
      <c r="M1" s="214"/>
      <c r="N1" s="13"/>
      <c r="O1" s="111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6" s="1" customFormat="1" ht="39.75" customHeight="1" thickBot="1" x14ac:dyDescent="0.6">
      <c r="A2" s="42"/>
      <c r="B2" s="42"/>
      <c r="C2" s="10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12"/>
      <c r="P2" s="216"/>
      <c r="Q2" s="14"/>
      <c r="R2" s="14"/>
      <c r="S2" s="14"/>
      <c r="T2" s="14"/>
      <c r="U2" s="14"/>
      <c r="V2" s="15"/>
      <c r="W2" s="15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s="2" customFormat="1" ht="182.25" customHeight="1" thickBot="1" x14ac:dyDescent="0.5">
      <c r="A3" s="31" t="s">
        <v>1</v>
      </c>
      <c r="B3" s="31" t="s">
        <v>2</v>
      </c>
      <c r="C3" s="16" t="s">
        <v>6</v>
      </c>
      <c r="D3" s="16" t="s">
        <v>24</v>
      </c>
      <c r="E3" s="16" t="s">
        <v>22</v>
      </c>
      <c r="F3" s="16" t="s">
        <v>35</v>
      </c>
      <c r="G3" s="16" t="s">
        <v>36</v>
      </c>
      <c r="H3" s="16" t="s">
        <v>41</v>
      </c>
      <c r="I3" s="16" t="s">
        <v>38</v>
      </c>
      <c r="J3" s="16" t="s">
        <v>39</v>
      </c>
      <c r="K3" s="16" t="s">
        <v>53</v>
      </c>
      <c r="L3" s="16" t="s">
        <v>40</v>
      </c>
      <c r="M3" s="16" t="s">
        <v>55</v>
      </c>
      <c r="N3" s="16" t="s">
        <v>57</v>
      </c>
      <c r="O3" s="215" t="s">
        <v>146</v>
      </c>
      <c r="P3" s="215" t="s">
        <v>155</v>
      </c>
      <c r="Q3" s="16" t="s">
        <v>56</v>
      </c>
      <c r="R3" s="16" t="s">
        <v>43</v>
      </c>
      <c r="S3" s="16" t="s">
        <v>44</v>
      </c>
      <c r="T3" s="16" t="s">
        <v>45</v>
      </c>
      <c r="U3" s="17"/>
      <c r="V3" s="8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s="1" customFormat="1" ht="182.25" customHeight="1" thickBot="1" x14ac:dyDescent="0.5">
      <c r="A4" s="68">
        <v>1</v>
      </c>
      <c r="B4" s="69"/>
      <c r="C4" s="130" t="s">
        <v>7</v>
      </c>
      <c r="D4" s="70" t="s">
        <v>42</v>
      </c>
      <c r="E4" s="71"/>
      <c r="F4" s="71"/>
      <c r="G4" s="71"/>
      <c r="H4" s="71"/>
      <c r="I4" s="71"/>
      <c r="J4" s="71"/>
      <c r="K4" s="71"/>
      <c r="L4" s="72" t="s">
        <v>8</v>
      </c>
      <c r="M4" s="73">
        <v>183600</v>
      </c>
      <c r="N4" s="74">
        <v>233539.20000000001</v>
      </c>
      <c r="O4" s="245" t="s">
        <v>58</v>
      </c>
      <c r="P4" s="124">
        <v>1.3</v>
      </c>
      <c r="Q4" s="77"/>
      <c r="R4" s="77"/>
      <c r="S4" s="77"/>
      <c r="T4" s="78"/>
      <c r="U4" s="22"/>
      <c r="V4" s="8"/>
      <c r="W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s="1" customFormat="1" ht="137.25" customHeight="1" thickBot="1" x14ac:dyDescent="0.5">
      <c r="A5" s="277">
        <v>2</v>
      </c>
      <c r="B5" s="278"/>
      <c r="C5" s="279" t="s">
        <v>9</v>
      </c>
      <c r="D5" s="280" t="s">
        <v>42</v>
      </c>
      <c r="E5" s="281"/>
      <c r="F5" s="281"/>
      <c r="G5" s="281"/>
      <c r="H5" s="281"/>
      <c r="I5" s="281"/>
      <c r="J5" s="281"/>
      <c r="K5" s="281"/>
      <c r="L5" s="282" t="s">
        <v>10</v>
      </c>
      <c r="M5" s="283">
        <v>151800</v>
      </c>
      <c r="N5" s="284">
        <v>132976.79999999999</v>
      </c>
      <c r="O5" s="285" t="s">
        <v>58</v>
      </c>
      <c r="P5" s="286">
        <v>0.86</v>
      </c>
      <c r="Q5" s="287"/>
      <c r="R5" s="287"/>
      <c r="S5" s="287"/>
      <c r="T5" s="305"/>
      <c r="U5" s="308" t="s">
        <v>174</v>
      </c>
      <c r="V5" s="8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s="1" customFormat="1" ht="108" customHeight="1" x14ac:dyDescent="0.45">
      <c r="A6" s="398">
        <v>3</v>
      </c>
      <c r="B6" s="288" t="s">
        <v>3</v>
      </c>
      <c r="C6" s="289" t="s">
        <v>11</v>
      </c>
      <c r="D6" s="290"/>
      <c r="E6" s="291"/>
      <c r="F6" s="291"/>
      <c r="G6" s="291"/>
      <c r="H6" s="291"/>
      <c r="I6" s="291"/>
      <c r="J6" s="291"/>
      <c r="K6" s="291"/>
      <c r="L6" s="292" t="s">
        <v>28</v>
      </c>
      <c r="M6" s="293">
        <v>240300</v>
      </c>
      <c r="N6" s="400">
        <v>1278996</v>
      </c>
      <c r="O6" s="403" t="s">
        <v>147</v>
      </c>
      <c r="P6" s="294">
        <v>1.1025</v>
      </c>
      <c r="Q6" s="295"/>
      <c r="R6" s="295"/>
      <c r="S6" s="295"/>
      <c r="T6" s="306"/>
      <c r="U6" s="381" t="s">
        <v>174</v>
      </c>
      <c r="V6" s="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1" customFormat="1" ht="103.2" x14ac:dyDescent="0.45">
      <c r="A7" s="399"/>
      <c r="B7" s="296" t="s">
        <v>4</v>
      </c>
      <c r="C7" s="297" t="s">
        <v>11</v>
      </c>
      <c r="D7" s="298"/>
      <c r="E7" s="299"/>
      <c r="F7" s="299"/>
      <c r="G7" s="299"/>
      <c r="H7" s="299"/>
      <c r="I7" s="299"/>
      <c r="J7" s="299"/>
      <c r="K7" s="299"/>
      <c r="L7" s="300" t="s">
        <v>29</v>
      </c>
      <c r="M7" s="301">
        <v>166320</v>
      </c>
      <c r="N7" s="401"/>
      <c r="O7" s="404"/>
      <c r="P7" s="302">
        <v>2.5956000000000001</v>
      </c>
      <c r="Q7" s="303"/>
      <c r="R7" s="303"/>
      <c r="S7" s="303"/>
      <c r="T7" s="307"/>
      <c r="U7" s="381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s="1" customFormat="1" ht="103.2" x14ac:dyDescent="0.45">
      <c r="A8" s="399"/>
      <c r="B8" s="296" t="s">
        <v>5</v>
      </c>
      <c r="C8" s="297" t="s">
        <v>11</v>
      </c>
      <c r="D8" s="298"/>
      <c r="E8" s="299"/>
      <c r="F8" s="299"/>
      <c r="G8" s="299"/>
      <c r="H8" s="299"/>
      <c r="I8" s="299"/>
      <c r="J8" s="299"/>
      <c r="K8" s="299"/>
      <c r="L8" s="300" t="s">
        <v>30</v>
      </c>
      <c r="M8" s="301">
        <v>100200</v>
      </c>
      <c r="N8" s="402"/>
      <c r="O8" s="405"/>
      <c r="P8" s="304">
        <v>6.18</v>
      </c>
      <c r="Q8" s="303"/>
      <c r="R8" s="303"/>
      <c r="S8" s="303"/>
      <c r="T8" s="307"/>
      <c r="U8" s="381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s="1" customFormat="1" ht="66.75" customHeight="1" thickBot="1" x14ac:dyDescent="0.5">
      <c r="A9" s="90"/>
      <c r="B9" s="91"/>
      <c r="C9" s="133"/>
      <c r="D9" s="65"/>
      <c r="E9" s="65"/>
      <c r="F9" s="65"/>
      <c r="G9" s="65"/>
      <c r="H9" s="65"/>
      <c r="I9" s="65"/>
      <c r="J9" s="65"/>
      <c r="K9" s="65"/>
      <c r="L9" s="65"/>
      <c r="M9" s="65"/>
      <c r="N9" s="92"/>
      <c r="O9" s="114"/>
      <c r="P9" s="211"/>
      <c r="Q9" s="65"/>
      <c r="R9" s="65"/>
      <c r="S9" s="65"/>
      <c r="T9" s="212"/>
      <c r="U9" s="23"/>
      <c r="V9" s="15"/>
      <c r="W9" s="15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s="1" customFormat="1" ht="169.5" customHeight="1" thickBot="1" x14ac:dyDescent="0.5">
      <c r="A10" s="202">
        <v>4</v>
      </c>
      <c r="B10" s="203"/>
      <c r="C10" s="204" t="s">
        <v>157</v>
      </c>
      <c r="D10" s="205"/>
      <c r="E10" s="206"/>
      <c r="F10" s="206"/>
      <c r="G10" s="206"/>
      <c r="H10" s="206"/>
      <c r="I10" s="206"/>
      <c r="J10" s="206"/>
      <c r="K10" s="206"/>
      <c r="L10" s="207" t="s">
        <v>31</v>
      </c>
      <c r="M10" s="208">
        <v>168750</v>
      </c>
      <c r="N10" s="209">
        <v>253125</v>
      </c>
      <c r="O10" s="246" t="s">
        <v>148</v>
      </c>
      <c r="P10" s="201">
        <v>1.26</v>
      </c>
      <c r="Q10" s="209"/>
      <c r="R10" s="209"/>
      <c r="S10" s="209"/>
      <c r="T10" s="210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s="1" customFormat="1" ht="155.25" customHeight="1" thickBot="1" x14ac:dyDescent="0.5">
      <c r="A11" s="277">
        <v>5</v>
      </c>
      <c r="B11" s="278"/>
      <c r="C11" s="279" t="s">
        <v>12</v>
      </c>
      <c r="D11" s="280"/>
      <c r="E11" s="281"/>
      <c r="F11" s="281"/>
      <c r="G11" s="281"/>
      <c r="H11" s="281"/>
      <c r="I11" s="281"/>
      <c r="J11" s="281"/>
      <c r="K11" s="281"/>
      <c r="L11" s="309" t="s">
        <v>32</v>
      </c>
      <c r="M11" s="283">
        <v>426900</v>
      </c>
      <c r="N11" s="284">
        <v>426900</v>
      </c>
      <c r="O11" s="310" t="s">
        <v>148</v>
      </c>
      <c r="P11" s="286">
        <v>0.84</v>
      </c>
      <c r="Q11" s="284"/>
      <c r="R11" s="284"/>
      <c r="S11" s="284"/>
      <c r="T11" s="317"/>
      <c r="U11" s="308" t="s">
        <v>174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s="1" customFormat="1" ht="147.75" customHeight="1" thickBot="1" x14ac:dyDescent="0.5">
      <c r="A12" s="277">
        <v>6</v>
      </c>
      <c r="B12" s="312"/>
      <c r="C12" s="279" t="s">
        <v>13</v>
      </c>
      <c r="D12" s="280" t="s">
        <v>42</v>
      </c>
      <c r="E12" s="280" t="s">
        <v>48</v>
      </c>
      <c r="F12" s="313" t="s">
        <v>149</v>
      </c>
      <c r="G12" s="313" t="s">
        <v>150</v>
      </c>
      <c r="H12" s="280"/>
      <c r="I12" s="280"/>
      <c r="J12" s="280"/>
      <c r="K12" s="280"/>
      <c r="L12" s="314" t="s">
        <v>0</v>
      </c>
      <c r="M12" s="283">
        <v>69783600</v>
      </c>
      <c r="N12" s="284">
        <v>593160.60000000009</v>
      </c>
      <c r="O12" s="315" t="s">
        <v>58</v>
      </c>
      <c r="P12" s="286">
        <v>8.3999999999999995E-3</v>
      </c>
      <c r="Q12" s="313">
        <v>0.22</v>
      </c>
      <c r="R12" s="313" t="s">
        <v>8</v>
      </c>
      <c r="S12" s="316">
        <f>P12*250</f>
        <v>2.1</v>
      </c>
      <c r="T12" s="318" t="s">
        <v>151</v>
      </c>
      <c r="U12" s="308" t="s">
        <v>174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s="1" customFormat="1" ht="228" customHeight="1" thickBot="1" x14ac:dyDescent="0.6">
      <c r="A13" s="101">
        <v>7</v>
      </c>
      <c r="B13" s="102"/>
      <c r="C13" s="134" t="s">
        <v>14</v>
      </c>
      <c r="D13" s="103"/>
      <c r="E13" s="104"/>
      <c r="F13" s="104"/>
      <c r="G13" s="104"/>
      <c r="H13" s="104"/>
      <c r="I13" s="104"/>
      <c r="J13" s="104"/>
      <c r="K13" s="104"/>
      <c r="L13" s="105" t="s">
        <v>33</v>
      </c>
      <c r="M13" s="106">
        <v>191400</v>
      </c>
      <c r="N13" s="85">
        <v>478500</v>
      </c>
      <c r="O13" s="165" t="s">
        <v>171</v>
      </c>
      <c r="P13" s="216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s="1" customFormat="1" ht="144.75" customHeight="1" thickBot="1" x14ac:dyDescent="0.5">
      <c r="A14" s="277">
        <v>8</v>
      </c>
      <c r="B14" s="278"/>
      <c r="C14" s="279" t="s">
        <v>15</v>
      </c>
      <c r="D14" s="280" t="s">
        <v>46</v>
      </c>
      <c r="E14" s="280" t="s">
        <v>47</v>
      </c>
      <c r="F14" s="319">
        <v>3061380</v>
      </c>
      <c r="G14" s="319" t="s">
        <v>152</v>
      </c>
      <c r="H14" s="280"/>
      <c r="I14" s="280"/>
      <c r="J14" s="280"/>
      <c r="K14" s="280"/>
      <c r="L14" s="314" t="s">
        <v>0</v>
      </c>
      <c r="M14" s="283">
        <v>4706160</v>
      </c>
      <c r="N14" s="284">
        <v>213659.66400000002</v>
      </c>
      <c r="O14" s="320" t="s">
        <v>59</v>
      </c>
      <c r="P14" s="286">
        <v>4.4999999999999998E-2</v>
      </c>
      <c r="Q14" s="74"/>
      <c r="R14" s="74"/>
      <c r="S14" s="74"/>
      <c r="T14" s="94"/>
      <c r="U14" s="308" t="s">
        <v>174</v>
      </c>
      <c r="V14" s="29"/>
      <c r="W14" s="29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s="1" customFormat="1" ht="133.5" customHeight="1" thickBot="1" x14ac:dyDescent="0.5">
      <c r="A15" s="68">
        <v>9</v>
      </c>
      <c r="B15" s="69"/>
      <c r="C15" s="130" t="s">
        <v>16</v>
      </c>
      <c r="D15" s="70" t="s">
        <v>25</v>
      </c>
      <c r="E15" s="70" t="s">
        <v>50</v>
      </c>
      <c r="F15" s="70"/>
      <c r="G15" s="70"/>
      <c r="H15" s="70"/>
      <c r="I15" s="70"/>
      <c r="J15" s="70"/>
      <c r="K15" s="70"/>
      <c r="L15" s="97" t="s">
        <v>0</v>
      </c>
      <c r="M15" s="73">
        <v>71695500</v>
      </c>
      <c r="N15" s="74">
        <v>197879.58</v>
      </c>
      <c r="O15" s="247" t="s">
        <v>153</v>
      </c>
      <c r="P15" s="124">
        <v>2E-3</v>
      </c>
      <c r="Q15" s="74"/>
      <c r="R15" s="74"/>
      <c r="S15" s="74"/>
      <c r="T15" s="94"/>
      <c r="U15" s="28"/>
      <c r="V15" s="29"/>
      <c r="W15" s="29"/>
      <c r="X15" s="29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s="1" customFormat="1" ht="204.75" customHeight="1" thickBot="1" x14ac:dyDescent="0.6">
      <c r="A16" s="68">
        <v>10</v>
      </c>
      <c r="B16" s="69"/>
      <c r="C16" s="130" t="s">
        <v>23</v>
      </c>
      <c r="D16" s="70" t="s">
        <v>26</v>
      </c>
      <c r="E16" s="70" t="s">
        <v>49</v>
      </c>
      <c r="F16" s="70"/>
      <c r="G16" s="70"/>
      <c r="H16" s="70"/>
      <c r="I16" s="70"/>
      <c r="J16" s="70"/>
      <c r="K16" s="70"/>
      <c r="L16" s="97" t="s">
        <v>0</v>
      </c>
      <c r="M16" s="73">
        <v>9016500</v>
      </c>
      <c r="N16" s="74">
        <v>21639.599999999999</v>
      </c>
      <c r="O16" s="165" t="s">
        <v>172</v>
      </c>
      <c r="P16" s="216"/>
      <c r="Q16" s="29"/>
      <c r="R16" s="29"/>
      <c r="S16" s="29"/>
      <c r="T16" s="29"/>
      <c r="U16" s="29"/>
      <c r="V16" s="29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72" ht="172.5" customHeight="1" thickBot="1" x14ac:dyDescent="0.6">
      <c r="A17" s="101">
        <v>11</v>
      </c>
      <c r="B17" s="102"/>
      <c r="C17" s="134" t="s">
        <v>17</v>
      </c>
      <c r="D17" s="103" t="s">
        <v>52</v>
      </c>
      <c r="E17" s="104"/>
      <c r="F17" s="104"/>
      <c r="G17" s="104"/>
      <c r="H17" s="104"/>
      <c r="I17" s="104"/>
      <c r="J17" s="104"/>
      <c r="K17" s="104"/>
      <c r="L17" s="105" t="s">
        <v>18</v>
      </c>
      <c r="M17" s="106">
        <v>288</v>
      </c>
      <c r="N17" s="85">
        <v>5184</v>
      </c>
      <c r="O17" s="165" t="s">
        <v>172</v>
      </c>
      <c r="P17" s="223"/>
      <c r="Q17" s="29"/>
      <c r="R17" s="29"/>
      <c r="S17" s="29"/>
      <c r="T17" s="29"/>
      <c r="U17" s="29"/>
      <c r="V17" s="29"/>
      <c r="W17" s="14"/>
    </row>
    <row r="18" spans="1:72" s="1" customFormat="1" ht="212.25" customHeight="1" thickBot="1" x14ac:dyDescent="0.5">
      <c r="A18" s="277">
        <v>12</v>
      </c>
      <c r="B18" s="278"/>
      <c r="C18" s="279" t="s">
        <v>19</v>
      </c>
      <c r="D18" s="280" t="s">
        <v>42</v>
      </c>
      <c r="E18" s="280" t="s">
        <v>51</v>
      </c>
      <c r="F18" s="280"/>
      <c r="G18" s="280"/>
      <c r="H18" s="280"/>
      <c r="I18" s="280"/>
      <c r="J18" s="280"/>
      <c r="K18" s="280"/>
      <c r="L18" s="314" t="s">
        <v>0</v>
      </c>
      <c r="M18" s="283">
        <v>3547800</v>
      </c>
      <c r="N18" s="284">
        <v>63505.619999999995</v>
      </c>
      <c r="O18" s="320" t="s">
        <v>162</v>
      </c>
      <c r="P18" s="321">
        <v>8.9999999999999993E-3</v>
      </c>
      <c r="Q18" s="74"/>
      <c r="R18" s="74"/>
      <c r="S18" s="74"/>
      <c r="T18" s="94"/>
      <c r="U18" s="308" t="s">
        <v>174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72" s="1" customFormat="1" ht="205.5" customHeight="1" thickBot="1" x14ac:dyDescent="0.5">
      <c r="A19" s="277">
        <v>13</v>
      </c>
      <c r="B19" s="278"/>
      <c r="C19" s="279" t="s">
        <v>20</v>
      </c>
      <c r="D19" s="280" t="s">
        <v>42</v>
      </c>
      <c r="E19" s="281"/>
      <c r="F19" s="281"/>
      <c r="G19" s="281"/>
      <c r="H19" s="281"/>
      <c r="I19" s="281"/>
      <c r="J19" s="281"/>
      <c r="K19" s="281"/>
      <c r="L19" s="309" t="s">
        <v>18</v>
      </c>
      <c r="M19" s="283">
        <v>16500</v>
      </c>
      <c r="N19" s="284">
        <v>36300</v>
      </c>
      <c r="O19" s="320" t="s">
        <v>162</v>
      </c>
      <c r="P19" s="321">
        <v>2.88</v>
      </c>
      <c r="Q19" s="74"/>
      <c r="R19" s="74"/>
      <c r="S19" s="74"/>
      <c r="T19" s="94"/>
      <c r="U19" s="308" t="s">
        <v>174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72" s="1" customFormat="1" ht="157.5" customHeight="1" thickBot="1" x14ac:dyDescent="0.5">
      <c r="A20" s="100">
        <v>14</v>
      </c>
      <c r="B20" s="69"/>
      <c r="C20" s="130" t="s">
        <v>21</v>
      </c>
      <c r="D20" s="70"/>
      <c r="E20" s="70"/>
      <c r="F20" s="70"/>
      <c r="G20" s="70"/>
      <c r="H20" s="70"/>
      <c r="I20" s="70"/>
      <c r="J20" s="70"/>
      <c r="K20" s="70"/>
      <c r="L20" s="97" t="s">
        <v>34</v>
      </c>
      <c r="M20" s="73">
        <v>248100</v>
      </c>
      <c r="N20" s="74">
        <v>272910</v>
      </c>
      <c r="O20" s="247" t="s">
        <v>62</v>
      </c>
      <c r="P20" s="76">
        <v>0.9</v>
      </c>
      <c r="Q20" s="74"/>
      <c r="R20" s="74"/>
      <c r="S20" s="74"/>
      <c r="T20" s="9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72" s="1" customFormat="1" ht="213.75" customHeight="1" thickBot="1" x14ac:dyDescent="0.5">
      <c r="A21" s="100">
        <v>15</v>
      </c>
      <c r="B21" s="69"/>
      <c r="C21" s="130" t="s">
        <v>64</v>
      </c>
      <c r="D21" s="137"/>
      <c r="E21" s="137"/>
      <c r="F21" s="137"/>
      <c r="G21" s="137"/>
      <c r="H21" s="137"/>
      <c r="I21" s="137"/>
      <c r="J21" s="137"/>
      <c r="K21" s="137"/>
      <c r="L21" s="138" t="s">
        <v>34</v>
      </c>
      <c r="M21" s="139">
        <v>261450</v>
      </c>
      <c r="N21" s="75">
        <v>313740</v>
      </c>
      <c r="O21" s="247" t="s">
        <v>63</v>
      </c>
      <c r="P21" s="76">
        <v>0.76800000000000002</v>
      </c>
      <c r="Q21" s="75"/>
      <c r="R21" s="75"/>
      <c r="S21" s="75"/>
      <c r="T21" s="140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1:72" s="1" customFormat="1" ht="137.25" customHeight="1" thickBot="1" x14ac:dyDescent="0.5">
      <c r="A22" s="100">
        <v>16</v>
      </c>
      <c r="B22" s="69"/>
      <c r="C22" s="130" t="s">
        <v>65</v>
      </c>
      <c r="D22" s="141" t="s">
        <v>42</v>
      </c>
      <c r="E22" s="142"/>
      <c r="F22" s="142"/>
      <c r="G22" s="142"/>
      <c r="H22" s="142"/>
      <c r="I22" s="142"/>
      <c r="J22" s="142"/>
      <c r="K22" s="142"/>
      <c r="L22" s="138" t="s">
        <v>66</v>
      </c>
      <c r="M22" s="139">
        <v>213150</v>
      </c>
      <c r="N22" s="75">
        <v>153468</v>
      </c>
      <c r="O22" s="247" t="s">
        <v>153</v>
      </c>
      <c r="P22" s="76">
        <v>0.51</v>
      </c>
      <c r="Q22" s="75"/>
      <c r="R22" s="75"/>
      <c r="S22" s="75"/>
      <c r="T22" s="140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pans="1:72" s="1" customFormat="1" ht="153.75" customHeight="1" thickBot="1" x14ac:dyDescent="0.5">
      <c r="A23" s="100">
        <v>17</v>
      </c>
      <c r="B23" s="69"/>
      <c r="C23" s="130" t="s">
        <v>65</v>
      </c>
      <c r="D23" s="141" t="s">
        <v>52</v>
      </c>
      <c r="E23" s="142"/>
      <c r="F23" s="142"/>
      <c r="G23" s="142"/>
      <c r="H23" s="142"/>
      <c r="I23" s="142"/>
      <c r="J23" s="142"/>
      <c r="K23" s="142"/>
      <c r="L23" s="138" t="s">
        <v>67</v>
      </c>
      <c r="M23" s="139">
        <v>129690</v>
      </c>
      <c r="N23" s="75">
        <v>147846.59999999998</v>
      </c>
      <c r="O23" s="247" t="s">
        <v>153</v>
      </c>
      <c r="P23" s="76">
        <v>0.89</v>
      </c>
      <c r="Q23" s="75"/>
      <c r="R23" s="75"/>
      <c r="S23" s="75"/>
      <c r="T23" s="140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pans="1:72" s="1" customFormat="1" ht="168.75" customHeight="1" thickBot="1" x14ac:dyDescent="0.5">
      <c r="A24" s="101">
        <v>18</v>
      </c>
      <c r="B24" s="102"/>
      <c r="C24" s="134" t="s">
        <v>65</v>
      </c>
      <c r="D24" s="144" t="s">
        <v>52</v>
      </c>
      <c r="E24" s="145" t="s">
        <v>47</v>
      </c>
      <c r="F24" s="145"/>
      <c r="G24" s="145"/>
      <c r="H24" s="145"/>
      <c r="I24" s="145"/>
      <c r="J24" s="145"/>
      <c r="K24" s="145"/>
      <c r="L24" s="146" t="s">
        <v>0</v>
      </c>
      <c r="M24" s="147">
        <v>18640500</v>
      </c>
      <c r="N24" s="148">
        <v>93202.5</v>
      </c>
      <c r="O24" s="248" t="s">
        <v>153</v>
      </c>
      <c r="P24" s="149">
        <v>4.7999999999999996E-3</v>
      </c>
      <c r="Q24" s="148"/>
      <c r="R24" s="148"/>
      <c r="S24" s="148"/>
      <c r="T24" s="150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1:72" s="1" customFormat="1" ht="189.75" customHeight="1" thickBot="1" x14ac:dyDescent="0.5">
      <c r="A25" s="68">
        <v>19</v>
      </c>
      <c r="B25" s="69"/>
      <c r="C25" s="130" t="s">
        <v>68</v>
      </c>
      <c r="D25" s="141" t="s">
        <v>52</v>
      </c>
      <c r="E25" s="143"/>
      <c r="F25" s="143"/>
      <c r="G25" s="143"/>
      <c r="H25" s="143"/>
      <c r="I25" s="143"/>
      <c r="J25" s="143"/>
      <c r="K25" s="143"/>
      <c r="L25" s="138" t="s">
        <v>18</v>
      </c>
      <c r="M25" s="139">
        <v>26568</v>
      </c>
      <c r="N25" s="75">
        <v>51967.008000000002</v>
      </c>
      <c r="O25" s="249" t="s">
        <v>60</v>
      </c>
      <c r="P25" s="76">
        <v>2.61</v>
      </c>
      <c r="Q25" s="75"/>
      <c r="R25" s="75"/>
      <c r="S25" s="75"/>
      <c r="T25" s="140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1:72" s="1" customFormat="1" ht="196.5" customHeight="1" thickBot="1" x14ac:dyDescent="0.5">
      <c r="A26" s="151">
        <v>20</v>
      </c>
      <c r="B26" s="102"/>
      <c r="C26" s="134" t="s">
        <v>69</v>
      </c>
      <c r="D26" s="144" t="s">
        <v>26</v>
      </c>
      <c r="E26" s="152"/>
      <c r="F26" s="152"/>
      <c r="G26" s="152"/>
      <c r="H26" s="152"/>
      <c r="I26" s="152"/>
      <c r="J26" s="152"/>
      <c r="K26" s="152"/>
      <c r="L26" s="153" t="s">
        <v>67</v>
      </c>
      <c r="M26" s="147">
        <v>42210</v>
      </c>
      <c r="N26" s="148">
        <v>50652</v>
      </c>
      <c r="O26" s="166" t="s">
        <v>161</v>
      </c>
      <c r="P26" s="22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1:72" s="1" customFormat="1" ht="180" customHeight="1" thickBot="1" x14ac:dyDescent="0.5">
      <c r="A27" s="277">
        <v>21</v>
      </c>
      <c r="B27" s="278"/>
      <c r="C27" s="279" t="s">
        <v>71</v>
      </c>
      <c r="D27" s="322" t="s">
        <v>52</v>
      </c>
      <c r="E27" s="323"/>
      <c r="F27" s="323"/>
      <c r="G27" s="323"/>
      <c r="H27" s="323"/>
      <c r="I27" s="323"/>
      <c r="J27" s="323"/>
      <c r="K27" s="323"/>
      <c r="L27" s="324" t="s">
        <v>18</v>
      </c>
      <c r="M27" s="325">
        <v>6540</v>
      </c>
      <c r="N27" s="326">
        <v>10108.224</v>
      </c>
      <c r="O27" s="286" t="s">
        <v>175</v>
      </c>
      <c r="P27" s="321">
        <v>1.08</v>
      </c>
      <c r="Q27" s="326"/>
      <c r="R27" s="326"/>
      <c r="S27" s="326"/>
      <c r="T27" s="329"/>
      <c r="U27" s="308" t="s">
        <v>174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1:72" s="40" customFormat="1" ht="184.5" customHeight="1" thickBot="1" x14ac:dyDescent="0.35">
      <c r="A28" s="277">
        <v>22</v>
      </c>
      <c r="B28" s="278"/>
      <c r="C28" s="279" t="s">
        <v>72</v>
      </c>
      <c r="D28" s="323"/>
      <c r="E28" s="328" t="s">
        <v>49</v>
      </c>
      <c r="F28" s="328"/>
      <c r="G28" s="328"/>
      <c r="H28" s="328"/>
      <c r="I28" s="328"/>
      <c r="J28" s="328"/>
      <c r="K28" s="328"/>
      <c r="L28" s="324" t="s">
        <v>0</v>
      </c>
      <c r="M28" s="325">
        <v>31627500</v>
      </c>
      <c r="N28" s="326">
        <v>107533.5</v>
      </c>
      <c r="O28" s="286" t="s">
        <v>70</v>
      </c>
      <c r="P28" s="321">
        <v>2.8E-3</v>
      </c>
      <c r="Q28" s="326"/>
      <c r="R28" s="326"/>
      <c r="S28" s="326"/>
      <c r="T28" s="329"/>
      <c r="U28" s="308" t="s">
        <v>174</v>
      </c>
      <c r="V28" s="17"/>
      <c r="W28" s="17"/>
      <c r="X28" s="17"/>
      <c r="Y28" s="17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</row>
    <row r="29" spans="1:72" ht="77.400000000000006" x14ac:dyDescent="0.45">
      <c r="A29" s="358">
        <v>23</v>
      </c>
      <c r="B29" s="80" t="s">
        <v>3</v>
      </c>
      <c r="C29" s="131" t="s">
        <v>73</v>
      </c>
      <c r="D29" s="154" t="s">
        <v>46</v>
      </c>
      <c r="E29" s="155"/>
      <c r="F29" s="155"/>
      <c r="G29" s="155"/>
      <c r="H29" s="155"/>
      <c r="I29" s="155"/>
      <c r="J29" s="155"/>
      <c r="K29" s="155"/>
      <c r="L29" s="156" t="s">
        <v>18</v>
      </c>
      <c r="M29" s="157">
        <v>9552</v>
      </c>
      <c r="N29" s="361">
        <v>20475.597600000001</v>
      </c>
      <c r="O29" s="383" t="s">
        <v>162</v>
      </c>
      <c r="P29" s="86">
        <v>1.39</v>
      </c>
      <c r="Q29" s="158"/>
      <c r="R29" s="158"/>
      <c r="S29" s="158"/>
      <c r="T29" s="159"/>
      <c r="U29" s="1"/>
      <c r="V29" s="14"/>
      <c r="W29" s="14"/>
      <c r="X29" s="17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2" ht="77.400000000000006" x14ac:dyDescent="0.45">
      <c r="A30" s="359"/>
      <c r="B30" s="47" t="s">
        <v>4</v>
      </c>
      <c r="C30" s="132" t="s">
        <v>73</v>
      </c>
      <c r="D30" s="38"/>
      <c r="E30" s="38"/>
      <c r="F30" s="38"/>
      <c r="G30" s="38"/>
      <c r="H30" s="38"/>
      <c r="I30" s="38"/>
      <c r="J30" s="38"/>
      <c r="K30" s="38"/>
      <c r="L30" s="33" t="s">
        <v>74</v>
      </c>
      <c r="M30" s="49">
        <v>336</v>
      </c>
      <c r="N30" s="362"/>
      <c r="O30" s="384"/>
      <c r="P30" s="35">
        <v>5.61</v>
      </c>
      <c r="Q30" s="34"/>
      <c r="R30" s="34"/>
      <c r="S30" s="34"/>
      <c r="T30" s="160"/>
      <c r="U30" s="1"/>
      <c r="V30" s="14"/>
      <c r="W30" s="14"/>
      <c r="X30" s="17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 ht="161.25" customHeight="1" x14ac:dyDescent="0.45">
      <c r="A31" s="360"/>
      <c r="B31" s="47" t="s">
        <v>5</v>
      </c>
      <c r="C31" s="132" t="s">
        <v>158</v>
      </c>
      <c r="D31" s="38"/>
      <c r="E31" s="38"/>
      <c r="F31" s="38"/>
      <c r="G31" s="38"/>
      <c r="H31" s="38"/>
      <c r="I31" s="38"/>
      <c r="J31" s="38"/>
      <c r="K31" s="38"/>
      <c r="L31" s="33" t="s">
        <v>74</v>
      </c>
      <c r="M31" s="49">
        <v>1197</v>
      </c>
      <c r="N31" s="363"/>
      <c r="O31" s="385"/>
      <c r="P31" s="35">
        <v>5.61</v>
      </c>
      <c r="Q31" s="34"/>
      <c r="R31" s="34"/>
      <c r="S31" s="34"/>
      <c r="T31" s="160"/>
      <c r="U31" s="1"/>
      <c r="V31" s="14"/>
      <c r="W31" s="14"/>
      <c r="X31" s="17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2" s="1" customFormat="1" ht="49.5" customHeight="1" thickBot="1" x14ac:dyDescent="0.5">
      <c r="A32" s="56"/>
      <c r="B32" s="161"/>
      <c r="C32" s="122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162"/>
      <c r="O32" s="119"/>
      <c r="P32" s="211"/>
      <c r="Q32" s="162"/>
      <c r="R32" s="162"/>
      <c r="S32" s="162"/>
      <c r="T32" s="163"/>
      <c r="U32" s="4"/>
      <c r="V32" s="8"/>
      <c r="W32" s="8"/>
      <c r="X32" s="8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1:72" ht="167.25" customHeight="1" thickBot="1" x14ac:dyDescent="0.35">
      <c r="A33" s="100">
        <v>24</v>
      </c>
      <c r="B33" s="69"/>
      <c r="C33" s="130" t="s">
        <v>76</v>
      </c>
      <c r="D33" s="143"/>
      <c r="E33" s="143"/>
      <c r="F33" s="143"/>
      <c r="G33" s="143"/>
      <c r="H33" s="143"/>
      <c r="I33" s="143"/>
      <c r="J33" s="143"/>
      <c r="K33" s="143"/>
      <c r="L33" s="164" t="s">
        <v>18</v>
      </c>
      <c r="M33" s="139">
        <v>15840</v>
      </c>
      <c r="N33" s="75">
        <v>26398.944</v>
      </c>
      <c r="O33" s="249" t="s">
        <v>70</v>
      </c>
      <c r="P33" s="76">
        <v>0.93</v>
      </c>
      <c r="Q33" s="75"/>
      <c r="R33" s="75"/>
      <c r="S33" s="75"/>
      <c r="T33" s="140"/>
      <c r="U33" s="1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ht="102.75" customHeight="1" thickBot="1" x14ac:dyDescent="0.5">
      <c r="A34" s="100">
        <v>25</v>
      </c>
      <c r="B34" s="69"/>
      <c r="C34" s="130" t="s">
        <v>77</v>
      </c>
      <c r="D34" s="143"/>
      <c r="E34" s="143"/>
      <c r="F34" s="143"/>
      <c r="G34" s="143"/>
      <c r="H34" s="143"/>
      <c r="I34" s="143"/>
      <c r="J34" s="143"/>
      <c r="K34" s="143"/>
      <c r="L34" s="138" t="s">
        <v>18</v>
      </c>
      <c r="M34" s="139">
        <v>1950</v>
      </c>
      <c r="N34" s="75">
        <v>9087</v>
      </c>
      <c r="O34" s="250" t="s">
        <v>162</v>
      </c>
      <c r="P34" s="76">
        <v>4.2</v>
      </c>
      <c r="Q34" s="75"/>
      <c r="R34" s="75"/>
      <c r="S34" s="75"/>
      <c r="T34" s="140"/>
      <c r="U34" s="1"/>
      <c r="V34" s="14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ht="150.75" customHeight="1" x14ac:dyDescent="0.3">
      <c r="A35" s="358">
        <v>26</v>
      </c>
      <c r="B35" s="167" t="s">
        <v>3</v>
      </c>
      <c r="C35" s="131" t="s">
        <v>78</v>
      </c>
      <c r="D35" s="168" t="s">
        <v>52</v>
      </c>
      <c r="E35" s="155"/>
      <c r="F35" s="155"/>
      <c r="G35" s="155"/>
      <c r="H35" s="155"/>
      <c r="I35" s="155"/>
      <c r="J35" s="155"/>
      <c r="K35" s="155"/>
      <c r="L35" s="156" t="s">
        <v>18</v>
      </c>
      <c r="M35" s="157">
        <v>29469</v>
      </c>
      <c r="N35" s="361">
        <v>77838.105299999996</v>
      </c>
      <c r="O35" s="386" t="s">
        <v>163</v>
      </c>
      <c r="P35" s="86">
        <v>1.47</v>
      </c>
      <c r="Q35" s="158"/>
      <c r="R35" s="158"/>
      <c r="S35" s="158"/>
      <c r="T35" s="159"/>
      <c r="U35" s="1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ht="174.75" customHeight="1" x14ac:dyDescent="0.3">
      <c r="A36" s="360"/>
      <c r="B36" s="50" t="s">
        <v>4</v>
      </c>
      <c r="C36" s="132" t="s">
        <v>78</v>
      </c>
      <c r="D36" s="37"/>
      <c r="E36" s="37" t="s">
        <v>74</v>
      </c>
      <c r="F36" s="41"/>
      <c r="G36" s="41"/>
      <c r="H36" s="41"/>
      <c r="I36" s="41"/>
      <c r="J36" s="41"/>
      <c r="K36" s="41"/>
      <c r="L36" s="33" t="s">
        <v>79</v>
      </c>
      <c r="M36" s="49">
        <v>12000</v>
      </c>
      <c r="N36" s="363"/>
      <c r="O36" s="387"/>
      <c r="P36" s="35">
        <v>1.1839999999999999</v>
      </c>
      <c r="Q36" s="34"/>
      <c r="R36" s="34"/>
      <c r="S36" s="34"/>
      <c r="T36" s="160"/>
      <c r="U36" s="1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s="1" customFormat="1" ht="72.75" customHeight="1" thickBot="1" x14ac:dyDescent="0.5">
      <c r="A37" s="59"/>
      <c r="B37" s="60"/>
      <c r="C37" s="11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169"/>
      <c r="O37" s="60"/>
      <c r="P37" s="211" t="s">
        <v>75</v>
      </c>
      <c r="Q37" s="170"/>
      <c r="R37" s="170"/>
      <c r="S37" s="170"/>
      <c r="T37" s="171"/>
      <c r="U37" s="32"/>
      <c r="V37" s="8"/>
      <c r="W37" s="8"/>
      <c r="X37" s="8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</row>
    <row r="38" spans="1:72" ht="156" customHeight="1" thickBot="1" x14ac:dyDescent="0.35">
      <c r="A38" s="100">
        <v>27</v>
      </c>
      <c r="B38" s="69"/>
      <c r="C38" s="130" t="s">
        <v>80</v>
      </c>
      <c r="D38" s="143"/>
      <c r="E38" s="172"/>
      <c r="F38" s="172"/>
      <c r="G38" s="172"/>
      <c r="H38" s="172"/>
      <c r="I38" s="172"/>
      <c r="J38" s="172"/>
      <c r="K38" s="172"/>
      <c r="L38" s="138" t="s">
        <v>81</v>
      </c>
      <c r="M38" s="139">
        <v>3354600</v>
      </c>
      <c r="N38" s="75">
        <v>191212.2</v>
      </c>
      <c r="O38" s="251" t="s">
        <v>162</v>
      </c>
      <c r="P38" s="76">
        <v>5.67E-2</v>
      </c>
      <c r="Q38" s="75"/>
      <c r="R38" s="75"/>
      <c r="S38" s="75"/>
      <c r="T38" s="140"/>
      <c r="U38" s="1"/>
      <c r="Y38" s="1"/>
      <c r="Z38" s="1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132" customHeight="1" thickBot="1" x14ac:dyDescent="0.35">
      <c r="A39" s="100">
        <v>28</v>
      </c>
      <c r="B39" s="69"/>
      <c r="C39" s="130" t="s">
        <v>82</v>
      </c>
      <c r="D39" s="143"/>
      <c r="E39" s="173" t="s">
        <v>83</v>
      </c>
      <c r="F39" s="137"/>
      <c r="G39" s="137"/>
      <c r="H39" s="137"/>
      <c r="I39" s="137"/>
      <c r="J39" s="137"/>
      <c r="K39" s="137"/>
      <c r="L39" s="138" t="s">
        <v>84</v>
      </c>
      <c r="M39" s="139">
        <v>2700240</v>
      </c>
      <c r="N39" s="75">
        <v>54004.800000000003</v>
      </c>
      <c r="O39" s="251" t="s">
        <v>163</v>
      </c>
      <c r="P39" s="76">
        <v>1.2E-2</v>
      </c>
      <c r="Q39" s="75"/>
      <c r="R39" s="75"/>
      <c r="S39" s="75"/>
      <c r="T39" s="140"/>
      <c r="U39" s="1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161.25" customHeight="1" thickBot="1" x14ac:dyDescent="0.35">
      <c r="A40" s="101">
        <v>29</v>
      </c>
      <c r="B40" s="102"/>
      <c r="C40" s="134" t="s">
        <v>119</v>
      </c>
      <c r="D40" s="104"/>
      <c r="E40" s="104"/>
      <c r="F40" s="104"/>
      <c r="G40" s="104"/>
      <c r="H40" s="104"/>
      <c r="I40" s="104"/>
      <c r="J40" s="104"/>
      <c r="K40" s="104"/>
      <c r="L40" s="105" t="s">
        <v>109</v>
      </c>
      <c r="M40" s="106">
        <v>472800</v>
      </c>
      <c r="N40" s="85">
        <v>47090.879999999997</v>
      </c>
      <c r="O40" s="166" t="s">
        <v>173</v>
      </c>
      <c r="P40" s="227"/>
      <c r="Q40" s="8"/>
      <c r="R40" s="8"/>
      <c r="S40" s="8"/>
      <c r="T40" s="8"/>
      <c r="AF40" s="3"/>
      <c r="AG40" s="3"/>
      <c r="AH40" s="3"/>
      <c r="AI40" s="3"/>
      <c r="AJ40" s="3"/>
    </row>
    <row r="41" spans="1:72" ht="166.5" customHeight="1" thickBot="1" x14ac:dyDescent="0.5">
      <c r="A41" s="277">
        <v>30</v>
      </c>
      <c r="B41" s="278"/>
      <c r="C41" s="279" t="s">
        <v>118</v>
      </c>
      <c r="D41" s="281"/>
      <c r="E41" s="281"/>
      <c r="F41" s="281"/>
      <c r="G41" s="281"/>
      <c r="H41" s="281"/>
      <c r="I41" s="281"/>
      <c r="J41" s="281"/>
      <c r="K41" s="281"/>
      <c r="L41" s="309" t="s">
        <v>109</v>
      </c>
      <c r="M41" s="283">
        <v>203100</v>
      </c>
      <c r="N41" s="284">
        <v>101550</v>
      </c>
      <c r="O41" s="314" t="s">
        <v>117</v>
      </c>
      <c r="P41" s="321">
        <v>0.21890000000000001</v>
      </c>
      <c r="Q41" s="284"/>
      <c r="R41" s="284"/>
      <c r="S41" s="284"/>
      <c r="T41" s="317"/>
      <c r="U41" s="308" t="s">
        <v>174</v>
      </c>
      <c r="Y41" s="14"/>
      <c r="Z41" s="14"/>
      <c r="AF41" s="3"/>
      <c r="AG41" s="3"/>
      <c r="AH41" s="3"/>
      <c r="AI41" s="3"/>
      <c r="AJ41" s="3"/>
    </row>
    <row r="42" spans="1:72" ht="165.75" customHeight="1" thickBot="1" x14ac:dyDescent="0.35">
      <c r="A42" s="277">
        <v>31</v>
      </c>
      <c r="B42" s="278"/>
      <c r="C42" s="279" t="s">
        <v>116</v>
      </c>
      <c r="D42" s="281"/>
      <c r="E42" s="281"/>
      <c r="F42" s="281"/>
      <c r="G42" s="281"/>
      <c r="H42" s="281"/>
      <c r="I42" s="281"/>
      <c r="J42" s="281"/>
      <c r="K42" s="281"/>
      <c r="L42" s="309" t="s">
        <v>109</v>
      </c>
      <c r="M42" s="283">
        <v>135300</v>
      </c>
      <c r="N42" s="284">
        <v>67650</v>
      </c>
      <c r="O42" s="314" t="s">
        <v>117</v>
      </c>
      <c r="P42" s="321">
        <v>0.21890000000000001</v>
      </c>
      <c r="Q42" s="284"/>
      <c r="R42" s="284"/>
      <c r="S42" s="284"/>
      <c r="T42" s="317"/>
      <c r="U42" s="308" t="s">
        <v>174</v>
      </c>
      <c r="AF42" s="3"/>
      <c r="AG42" s="3"/>
      <c r="AH42" s="3"/>
      <c r="AI42" s="3"/>
      <c r="AJ42" s="3"/>
    </row>
    <row r="43" spans="1:72" ht="156.75" customHeight="1" thickBot="1" x14ac:dyDescent="0.5">
      <c r="A43" s="277">
        <v>32</v>
      </c>
      <c r="B43" s="278"/>
      <c r="C43" s="279" t="s">
        <v>114</v>
      </c>
      <c r="D43" s="280" t="s">
        <v>113</v>
      </c>
      <c r="E43" s="280" t="s">
        <v>112</v>
      </c>
      <c r="F43" s="280"/>
      <c r="G43" s="280"/>
      <c r="H43" s="280"/>
      <c r="I43" s="280"/>
      <c r="J43" s="280"/>
      <c r="K43" s="280"/>
      <c r="L43" s="314" t="s">
        <v>111</v>
      </c>
      <c r="M43" s="283">
        <v>1215600</v>
      </c>
      <c r="N43" s="284">
        <v>109404</v>
      </c>
      <c r="O43" s="326" t="s">
        <v>165</v>
      </c>
      <c r="P43" s="321">
        <v>3.3300000000000003E-2</v>
      </c>
      <c r="Q43" s="284"/>
      <c r="R43" s="284"/>
      <c r="S43" s="284"/>
      <c r="T43" s="311"/>
      <c r="U43" s="308" t="s">
        <v>174</v>
      </c>
      <c r="V43" s="14"/>
      <c r="W43" s="14"/>
      <c r="X43" s="14"/>
      <c r="Y43" s="14"/>
      <c r="AF43" s="3"/>
      <c r="AG43" s="3"/>
      <c r="AH43" s="3"/>
      <c r="AI43" s="3"/>
      <c r="AJ43" s="3"/>
    </row>
    <row r="44" spans="1:72" ht="183.75" customHeight="1" thickBot="1" x14ac:dyDescent="0.5">
      <c r="A44" s="100">
        <v>33</v>
      </c>
      <c r="B44" s="69"/>
      <c r="C44" s="130" t="s">
        <v>110</v>
      </c>
      <c r="D44" s="79"/>
      <c r="E44" s="79"/>
      <c r="F44" s="79"/>
      <c r="G44" s="79"/>
      <c r="H44" s="79"/>
      <c r="I44" s="79"/>
      <c r="J44" s="79"/>
      <c r="K44" s="79"/>
      <c r="L44" s="93" t="s">
        <v>109</v>
      </c>
      <c r="M44" s="73">
        <v>1561500</v>
      </c>
      <c r="N44" s="74">
        <v>24359.399999999998</v>
      </c>
      <c r="O44" s="251" t="s">
        <v>63</v>
      </c>
      <c r="P44" s="76">
        <v>8.3000000000000001E-3</v>
      </c>
      <c r="Q44" s="74"/>
      <c r="R44" s="74"/>
      <c r="S44" s="74"/>
      <c r="T44" s="94"/>
      <c r="U44" s="14"/>
      <c r="V44" s="14"/>
      <c r="W44" s="14"/>
      <c r="X44" s="14"/>
      <c r="Y44" s="14"/>
      <c r="AF44" s="3"/>
      <c r="AG44" s="3"/>
      <c r="AH44" s="3"/>
      <c r="AI44" s="3"/>
      <c r="AJ44" s="3"/>
    </row>
    <row r="45" spans="1:72" ht="133.5" customHeight="1" thickBot="1" x14ac:dyDescent="0.5">
      <c r="A45" s="358">
        <v>34</v>
      </c>
      <c r="B45" s="174" t="s">
        <v>3</v>
      </c>
      <c r="C45" s="131" t="s">
        <v>106</v>
      </c>
      <c r="D45" s="81" t="s">
        <v>52</v>
      </c>
      <c r="E45" s="81" t="s">
        <v>107</v>
      </c>
      <c r="F45" s="81"/>
      <c r="G45" s="81"/>
      <c r="H45" s="81"/>
      <c r="I45" s="81"/>
      <c r="J45" s="81"/>
      <c r="K45" s="81"/>
      <c r="L45" s="175" t="s">
        <v>0</v>
      </c>
      <c r="M45" s="84">
        <v>55271250</v>
      </c>
      <c r="N45" s="355">
        <v>66558.375</v>
      </c>
      <c r="O45" s="386" t="s">
        <v>108</v>
      </c>
      <c r="P45" s="347">
        <v>1.09E-3</v>
      </c>
      <c r="Q45" s="176"/>
      <c r="R45" s="176"/>
      <c r="S45" s="176"/>
      <c r="T45" s="177"/>
      <c r="U45" s="14"/>
      <c r="V45" s="14"/>
      <c r="W45" s="14"/>
      <c r="X45" s="14"/>
      <c r="Y45" s="14"/>
      <c r="AF45" s="3"/>
      <c r="AG45" s="3"/>
      <c r="AH45" s="3"/>
      <c r="AI45" s="3"/>
      <c r="AJ45" s="3"/>
    </row>
    <row r="46" spans="1:72" ht="146.25" customHeight="1" x14ac:dyDescent="0.45">
      <c r="A46" s="360"/>
      <c r="B46" s="51" t="s">
        <v>4</v>
      </c>
      <c r="C46" s="132" t="s">
        <v>106</v>
      </c>
      <c r="D46" s="18" t="s">
        <v>52</v>
      </c>
      <c r="E46" s="18" t="s">
        <v>18</v>
      </c>
      <c r="F46" s="18"/>
      <c r="G46" s="18"/>
      <c r="H46" s="18"/>
      <c r="I46" s="18"/>
      <c r="J46" s="18"/>
      <c r="K46" s="18"/>
      <c r="L46" s="27" t="s">
        <v>0</v>
      </c>
      <c r="M46" s="19">
        <v>7200000</v>
      </c>
      <c r="N46" s="357"/>
      <c r="O46" s="387"/>
      <c r="P46" s="180">
        <v>8.9999999999999998E-4</v>
      </c>
      <c r="Q46" s="20"/>
      <c r="R46" s="20"/>
      <c r="S46" s="20"/>
      <c r="T46" s="178"/>
      <c r="U46" s="14"/>
      <c r="V46" s="14"/>
      <c r="W46" s="14"/>
      <c r="X46" s="14"/>
      <c r="Y46" s="14"/>
      <c r="AF46" s="3"/>
      <c r="AG46" s="3"/>
      <c r="AH46" s="3"/>
      <c r="AI46" s="3"/>
      <c r="AJ46" s="3"/>
    </row>
    <row r="47" spans="1:72" s="1" customFormat="1" ht="66" customHeight="1" thickBot="1" x14ac:dyDescent="0.5">
      <c r="A47" s="55"/>
      <c r="B47" s="36"/>
      <c r="C47" s="109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3"/>
      <c r="O47" s="115"/>
      <c r="P47" s="211"/>
      <c r="Q47" s="24"/>
      <c r="R47" s="24"/>
      <c r="S47" s="24"/>
      <c r="T47" s="58"/>
      <c r="U47" s="2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72" ht="186" customHeight="1" thickBot="1" x14ac:dyDescent="0.5">
      <c r="A48" s="100">
        <v>35</v>
      </c>
      <c r="B48" s="69"/>
      <c r="C48" s="130" t="s">
        <v>104</v>
      </c>
      <c r="D48" s="79"/>
      <c r="E48" s="70" t="s">
        <v>103</v>
      </c>
      <c r="F48" s="70"/>
      <c r="G48" s="70"/>
      <c r="H48" s="70"/>
      <c r="I48" s="70"/>
      <c r="J48" s="70"/>
      <c r="K48" s="70"/>
      <c r="L48" s="97" t="s">
        <v>0</v>
      </c>
      <c r="M48" s="73">
        <v>14814300</v>
      </c>
      <c r="N48" s="74">
        <v>437021.85</v>
      </c>
      <c r="O48" s="251" t="s">
        <v>105</v>
      </c>
      <c r="P48" s="76">
        <v>2.0799999999999999E-2</v>
      </c>
      <c r="Q48" s="74"/>
      <c r="R48" s="74"/>
      <c r="S48" s="74"/>
      <c r="T48" s="94"/>
      <c r="U48" s="14"/>
      <c r="AF48" s="3"/>
      <c r="AG48" s="3"/>
      <c r="AH48" s="3"/>
      <c r="AI48" s="3"/>
      <c r="AJ48" s="3"/>
    </row>
    <row r="49" spans="1:36" ht="178.5" customHeight="1" x14ac:dyDescent="0.3">
      <c r="A49" s="406">
        <v>36</v>
      </c>
      <c r="B49" s="331" t="s">
        <v>3</v>
      </c>
      <c r="C49" s="289" t="s">
        <v>100</v>
      </c>
      <c r="D49" s="290" t="s">
        <v>102</v>
      </c>
      <c r="E49" s="291"/>
      <c r="F49" s="291"/>
      <c r="G49" s="291"/>
      <c r="H49" s="291"/>
      <c r="I49" s="291"/>
      <c r="J49" s="291"/>
      <c r="K49" s="291"/>
      <c r="L49" s="332" t="s">
        <v>101</v>
      </c>
      <c r="M49" s="293">
        <v>280950</v>
      </c>
      <c r="N49" s="400">
        <v>367591.5</v>
      </c>
      <c r="O49" s="388" t="s">
        <v>166</v>
      </c>
      <c r="P49" s="333">
        <v>1.36</v>
      </c>
      <c r="Q49" s="334"/>
      <c r="R49" s="334"/>
      <c r="S49" s="334"/>
      <c r="T49" s="338"/>
      <c r="U49" s="382" t="s">
        <v>174</v>
      </c>
      <c r="AF49" s="3"/>
      <c r="AG49" s="3"/>
      <c r="AH49" s="3"/>
      <c r="AI49" s="3"/>
      <c r="AJ49" s="3"/>
    </row>
    <row r="50" spans="1:36" ht="171" customHeight="1" x14ac:dyDescent="0.3">
      <c r="A50" s="407"/>
      <c r="B50" s="335" t="s">
        <v>4</v>
      </c>
      <c r="C50" s="297" t="s">
        <v>100</v>
      </c>
      <c r="D50" s="298" t="s">
        <v>52</v>
      </c>
      <c r="E50" s="299"/>
      <c r="F50" s="299"/>
      <c r="G50" s="299"/>
      <c r="H50" s="299"/>
      <c r="I50" s="299"/>
      <c r="J50" s="299"/>
      <c r="K50" s="299"/>
      <c r="L50" s="300" t="s">
        <v>99</v>
      </c>
      <c r="M50" s="301">
        <v>203850</v>
      </c>
      <c r="N50" s="402"/>
      <c r="O50" s="389"/>
      <c r="P50" s="336">
        <v>0.57999999999999996</v>
      </c>
      <c r="Q50" s="337"/>
      <c r="R50" s="337"/>
      <c r="S50" s="337"/>
      <c r="T50" s="339"/>
      <c r="U50" s="382"/>
      <c r="AF50" s="3"/>
      <c r="AG50" s="3"/>
      <c r="AH50" s="3"/>
      <c r="AI50" s="3"/>
      <c r="AJ50" s="3"/>
    </row>
    <row r="51" spans="1:36" s="1" customFormat="1" ht="79.5" customHeight="1" thickBot="1" x14ac:dyDescent="0.5">
      <c r="A51" s="63"/>
      <c r="B51" s="57"/>
      <c r="C51" s="122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  <c r="O51" s="114"/>
      <c r="P51" s="211"/>
      <c r="Q51" s="64"/>
      <c r="R51" s="64"/>
      <c r="S51" s="64"/>
      <c r="T51" s="179"/>
      <c r="U51" s="24"/>
      <c r="V51" s="2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6" ht="221.25" customHeight="1" thickBot="1" x14ac:dyDescent="0.5">
      <c r="A52" s="67">
        <v>37</v>
      </c>
      <c r="B52" s="183"/>
      <c r="C52" s="184" t="s">
        <v>98</v>
      </c>
      <c r="D52" s="185" t="s">
        <v>97</v>
      </c>
      <c r="E52" s="185" t="s">
        <v>96</v>
      </c>
      <c r="F52" s="185"/>
      <c r="G52" s="185"/>
      <c r="H52" s="185"/>
      <c r="I52" s="185"/>
      <c r="J52" s="185"/>
      <c r="K52" s="185"/>
      <c r="L52" s="186" t="s">
        <v>0</v>
      </c>
      <c r="M52" s="187">
        <v>8115750</v>
      </c>
      <c r="N52" s="66">
        <v>44636.625</v>
      </c>
      <c r="O52" s="251" t="s">
        <v>166</v>
      </c>
      <c r="P52" s="180">
        <v>7.6499999999999997E-3</v>
      </c>
      <c r="Q52" s="66"/>
      <c r="R52" s="66"/>
      <c r="S52" s="66"/>
      <c r="T52" s="66"/>
      <c r="U52" s="14"/>
      <c r="AF52" s="3"/>
      <c r="AG52" s="3"/>
      <c r="AH52" s="3"/>
      <c r="AI52" s="3"/>
      <c r="AJ52" s="3"/>
    </row>
    <row r="53" spans="1:36" ht="145.5" customHeight="1" thickBot="1" x14ac:dyDescent="0.35">
      <c r="A53" s="277">
        <v>38</v>
      </c>
      <c r="B53" s="278"/>
      <c r="C53" s="279" t="s">
        <v>94</v>
      </c>
      <c r="D53" s="280" t="s">
        <v>93</v>
      </c>
      <c r="E53" s="281"/>
      <c r="F53" s="281"/>
      <c r="G53" s="281"/>
      <c r="H53" s="281"/>
      <c r="I53" s="281"/>
      <c r="J53" s="281"/>
      <c r="K53" s="281"/>
      <c r="L53" s="309" t="s">
        <v>18</v>
      </c>
      <c r="M53" s="283">
        <v>27264</v>
      </c>
      <c r="N53" s="284">
        <v>40634.265599999999</v>
      </c>
      <c r="O53" s="314" t="s">
        <v>95</v>
      </c>
      <c r="P53" s="321">
        <v>1.27</v>
      </c>
      <c r="Q53" s="284"/>
      <c r="R53" s="284"/>
      <c r="S53" s="284"/>
      <c r="T53" s="317"/>
      <c r="U53" s="330" t="s">
        <v>174</v>
      </c>
      <c r="AF53" s="3"/>
      <c r="AG53" s="3"/>
      <c r="AH53" s="3"/>
      <c r="AI53" s="3"/>
      <c r="AJ53" s="3"/>
    </row>
    <row r="54" spans="1:36" ht="164.25" customHeight="1" thickBot="1" x14ac:dyDescent="0.5">
      <c r="A54" s="100">
        <v>39</v>
      </c>
      <c r="B54" s="69"/>
      <c r="C54" s="130" t="s">
        <v>91</v>
      </c>
      <c r="D54" s="70" t="s">
        <v>90</v>
      </c>
      <c r="E54" s="70" t="s">
        <v>92</v>
      </c>
      <c r="F54" s="70"/>
      <c r="G54" s="70"/>
      <c r="H54" s="70"/>
      <c r="I54" s="70"/>
      <c r="J54" s="70"/>
      <c r="K54" s="70"/>
      <c r="L54" s="97" t="s">
        <v>79</v>
      </c>
      <c r="M54" s="73">
        <v>1200</v>
      </c>
      <c r="N54" s="74">
        <v>2347.1999999999998</v>
      </c>
      <c r="O54" s="251" t="s">
        <v>166</v>
      </c>
      <c r="P54" s="76">
        <v>2.2040000000000002</v>
      </c>
      <c r="Q54" s="74"/>
      <c r="R54" s="74"/>
      <c r="S54" s="74"/>
      <c r="T54" s="94"/>
      <c r="U54" s="14"/>
      <c r="V54" s="14"/>
      <c r="W54" s="14"/>
      <c r="X54" s="14"/>
      <c r="AF54" s="3"/>
      <c r="AG54" s="3"/>
      <c r="AH54" s="3"/>
      <c r="AI54" s="3"/>
      <c r="AJ54" s="3"/>
    </row>
    <row r="55" spans="1:36" ht="133.5" customHeight="1" thickBot="1" x14ac:dyDescent="0.5">
      <c r="A55" s="277">
        <v>40</v>
      </c>
      <c r="B55" s="278"/>
      <c r="C55" s="279" t="s">
        <v>91</v>
      </c>
      <c r="D55" s="280" t="s">
        <v>90</v>
      </c>
      <c r="E55" s="281"/>
      <c r="F55" s="281"/>
      <c r="G55" s="281"/>
      <c r="H55" s="281"/>
      <c r="I55" s="281"/>
      <c r="J55" s="281"/>
      <c r="K55" s="281"/>
      <c r="L55" s="309" t="s">
        <v>18</v>
      </c>
      <c r="M55" s="283">
        <v>627</v>
      </c>
      <c r="N55" s="284">
        <v>1294.1279999999999</v>
      </c>
      <c r="O55" s="314" t="s">
        <v>166</v>
      </c>
      <c r="P55" s="321">
        <v>2.2799999999999998</v>
      </c>
      <c r="Q55" s="284"/>
      <c r="R55" s="284"/>
      <c r="S55" s="284"/>
      <c r="T55" s="317"/>
      <c r="U55" s="330" t="s">
        <v>174</v>
      </c>
      <c r="V55" s="14"/>
      <c r="W55" s="14"/>
      <c r="X55" s="14"/>
      <c r="AF55" s="3"/>
      <c r="AG55" s="3"/>
      <c r="AH55" s="3"/>
      <c r="AI55" s="3"/>
      <c r="AJ55" s="3"/>
    </row>
    <row r="56" spans="1:36" ht="159" customHeight="1" thickBot="1" x14ac:dyDescent="0.5">
      <c r="A56" s="68">
        <v>41</v>
      </c>
      <c r="B56" s="342"/>
      <c r="C56" s="130" t="s">
        <v>89</v>
      </c>
      <c r="D56" s="70" t="s">
        <v>88</v>
      </c>
      <c r="E56" s="79"/>
      <c r="F56" s="79"/>
      <c r="G56" s="79"/>
      <c r="H56" s="79"/>
      <c r="I56" s="79"/>
      <c r="J56" s="79"/>
      <c r="K56" s="79"/>
      <c r="L56" s="93" t="s">
        <v>18</v>
      </c>
      <c r="M56" s="73">
        <v>14922</v>
      </c>
      <c r="N56" s="74">
        <v>53325.2592</v>
      </c>
      <c r="O56" s="233" t="s">
        <v>166</v>
      </c>
      <c r="P56" s="76">
        <v>3.13</v>
      </c>
      <c r="Q56" s="74"/>
      <c r="R56" s="74"/>
      <c r="S56" s="74"/>
      <c r="T56" s="344"/>
      <c r="U56" s="14"/>
      <c r="V56" s="14"/>
      <c r="W56" s="14"/>
      <c r="X56" s="14"/>
      <c r="AF56" s="3"/>
      <c r="AG56" s="3"/>
      <c r="AH56" s="3"/>
      <c r="AI56" s="3"/>
      <c r="AJ56" s="3"/>
    </row>
    <row r="57" spans="1:36" ht="159" customHeight="1" thickBot="1" x14ac:dyDescent="0.5">
      <c r="A57" s="68">
        <v>42</v>
      </c>
      <c r="B57" s="342"/>
      <c r="C57" s="130" t="s">
        <v>87</v>
      </c>
      <c r="D57" s="79"/>
      <c r="E57" s="79"/>
      <c r="F57" s="79"/>
      <c r="G57" s="79"/>
      <c r="H57" s="79"/>
      <c r="I57" s="79"/>
      <c r="J57" s="79"/>
      <c r="K57" s="79"/>
      <c r="L57" s="93" t="s">
        <v>18</v>
      </c>
      <c r="M57" s="73">
        <v>23370</v>
      </c>
      <c r="N57" s="74">
        <v>112736.87999999999</v>
      </c>
      <c r="O57" s="97" t="s">
        <v>166</v>
      </c>
      <c r="P57" s="76">
        <v>5.22</v>
      </c>
      <c r="Q57" s="74"/>
      <c r="R57" s="74"/>
      <c r="S57" s="74"/>
      <c r="T57" s="344"/>
      <c r="U57" s="14"/>
      <c r="V57" s="14"/>
      <c r="W57" s="14"/>
      <c r="X57" s="14"/>
      <c r="AF57" s="3"/>
      <c r="AG57" s="3"/>
      <c r="AH57" s="3"/>
      <c r="AI57" s="3"/>
      <c r="AJ57" s="3"/>
    </row>
    <row r="58" spans="1:36" ht="186.75" customHeight="1" thickBot="1" x14ac:dyDescent="0.5">
      <c r="A58" s="68">
        <v>43</v>
      </c>
      <c r="B58" s="342"/>
      <c r="C58" s="130" t="s">
        <v>86</v>
      </c>
      <c r="D58" s="79"/>
      <c r="E58" s="79"/>
      <c r="F58" s="79"/>
      <c r="G58" s="79"/>
      <c r="H58" s="79"/>
      <c r="I58" s="79"/>
      <c r="J58" s="79"/>
      <c r="K58" s="79"/>
      <c r="L58" s="93" t="s">
        <v>85</v>
      </c>
      <c r="M58" s="73">
        <v>27000</v>
      </c>
      <c r="N58" s="74">
        <v>14580.000000000002</v>
      </c>
      <c r="O58" s="97" t="s">
        <v>166</v>
      </c>
      <c r="P58" s="76">
        <v>0.51</v>
      </c>
      <c r="Q58" s="74"/>
      <c r="R58" s="74"/>
      <c r="S58" s="74"/>
      <c r="T58" s="94"/>
      <c r="U58" s="14"/>
      <c r="W58" s="14"/>
      <c r="AF58" s="3"/>
      <c r="AG58" s="3"/>
      <c r="AH58" s="3"/>
      <c r="AI58" s="3"/>
      <c r="AJ58" s="3"/>
    </row>
    <row r="59" spans="1:36" ht="231" customHeight="1" thickBot="1" x14ac:dyDescent="0.5">
      <c r="A59" s="100">
        <v>44</v>
      </c>
      <c r="B59" s="188"/>
      <c r="C59" s="189" t="s">
        <v>134</v>
      </c>
      <c r="D59" s="143"/>
      <c r="E59" s="137" t="s">
        <v>133</v>
      </c>
      <c r="F59" s="137"/>
      <c r="G59" s="137"/>
      <c r="H59" s="137"/>
      <c r="I59" s="137"/>
      <c r="J59" s="137"/>
      <c r="K59" s="137"/>
      <c r="L59" s="138" t="s">
        <v>0</v>
      </c>
      <c r="M59" s="139">
        <v>21735360</v>
      </c>
      <c r="N59" s="75">
        <v>71726.687999999995</v>
      </c>
      <c r="O59" s="165" t="s">
        <v>173</v>
      </c>
      <c r="P59" s="22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225" customHeight="1" thickBot="1" x14ac:dyDescent="0.5">
      <c r="A60" s="151">
        <v>45</v>
      </c>
      <c r="B60" s="102"/>
      <c r="C60" s="190" t="s">
        <v>132</v>
      </c>
      <c r="D60" s="145" t="s">
        <v>42</v>
      </c>
      <c r="E60" s="145" t="s">
        <v>131</v>
      </c>
      <c r="F60" s="145"/>
      <c r="G60" s="145"/>
      <c r="H60" s="145"/>
      <c r="I60" s="145"/>
      <c r="J60" s="145"/>
      <c r="K60" s="145"/>
      <c r="L60" s="146" t="s">
        <v>0</v>
      </c>
      <c r="M60" s="147">
        <v>38130450</v>
      </c>
      <c r="N60" s="148">
        <v>194465.29500000001</v>
      </c>
      <c r="O60" s="165" t="s">
        <v>173</v>
      </c>
      <c r="P60" s="117"/>
      <c r="Q60" s="117"/>
      <c r="R60" s="117"/>
      <c r="S60" s="117"/>
      <c r="T60" s="117"/>
      <c r="U60" s="117"/>
      <c r="V60" s="14"/>
      <c r="W60" s="14"/>
      <c r="X60" s="14"/>
      <c r="Y60" s="1"/>
      <c r="AA60" s="1"/>
      <c r="AB60" s="1"/>
      <c r="AC60" s="1"/>
      <c r="AD60" s="3"/>
      <c r="AE60" s="3"/>
      <c r="AF60" s="3"/>
      <c r="AG60" s="3"/>
      <c r="AH60" s="3"/>
      <c r="AI60" s="3"/>
      <c r="AJ60" s="3"/>
    </row>
    <row r="61" spans="1:36" ht="179.25" customHeight="1" thickBot="1" x14ac:dyDescent="0.45">
      <c r="A61" s="277">
        <v>46</v>
      </c>
      <c r="B61" s="340"/>
      <c r="C61" s="341" t="s">
        <v>130</v>
      </c>
      <c r="D61" s="323"/>
      <c r="E61" s="328" t="s">
        <v>129</v>
      </c>
      <c r="F61" s="328"/>
      <c r="G61" s="328"/>
      <c r="H61" s="328"/>
      <c r="I61" s="328"/>
      <c r="J61" s="328"/>
      <c r="K61" s="328"/>
      <c r="L61" s="324" t="s">
        <v>84</v>
      </c>
      <c r="M61" s="325">
        <v>6630000</v>
      </c>
      <c r="N61" s="326">
        <v>35802</v>
      </c>
      <c r="O61" s="314" t="s">
        <v>167</v>
      </c>
      <c r="P61" s="321">
        <v>4.3499999999999997E-3</v>
      </c>
      <c r="Q61" s="326"/>
      <c r="R61" s="326"/>
      <c r="S61" s="326"/>
      <c r="T61" s="327"/>
      <c r="U61" s="330" t="s">
        <v>174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76.25" customHeight="1" thickBot="1" x14ac:dyDescent="0.35">
      <c r="A62" s="277">
        <v>47</v>
      </c>
      <c r="B62" s="278"/>
      <c r="C62" s="341" t="s">
        <v>128</v>
      </c>
      <c r="D62" s="328" t="s">
        <v>125</v>
      </c>
      <c r="E62" s="328" t="s">
        <v>127</v>
      </c>
      <c r="F62" s="328"/>
      <c r="G62" s="328"/>
      <c r="H62" s="328"/>
      <c r="I62" s="328"/>
      <c r="J62" s="328"/>
      <c r="K62" s="328"/>
      <c r="L62" s="324" t="s">
        <v>0</v>
      </c>
      <c r="M62" s="325">
        <v>49067400</v>
      </c>
      <c r="N62" s="326">
        <v>157015.67999999999</v>
      </c>
      <c r="O62" s="314" t="s">
        <v>167</v>
      </c>
      <c r="P62" s="321">
        <v>3.1459999999999999E-3</v>
      </c>
      <c r="Q62" s="326"/>
      <c r="R62" s="326"/>
      <c r="S62" s="326"/>
      <c r="T62" s="327"/>
      <c r="U62" s="330" t="s">
        <v>174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3"/>
      <c r="AG62" s="3"/>
      <c r="AH62" s="3"/>
      <c r="AI62" s="3"/>
      <c r="AJ62" s="3"/>
    </row>
    <row r="63" spans="1:36" s="1" customFormat="1" ht="195.75" customHeight="1" thickBot="1" x14ac:dyDescent="0.45">
      <c r="A63" s="277">
        <v>48</v>
      </c>
      <c r="B63" s="340"/>
      <c r="C63" s="341" t="s">
        <v>126</v>
      </c>
      <c r="D63" s="328" t="s">
        <v>125</v>
      </c>
      <c r="E63" s="328" t="s">
        <v>124</v>
      </c>
      <c r="F63" s="328"/>
      <c r="G63" s="328"/>
      <c r="H63" s="328"/>
      <c r="I63" s="328"/>
      <c r="J63" s="328"/>
      <c r="K63" s="328"/>
      <c r="L63" s="324" t="s">
        <v>0</v>
      </c>
      <c r="M63" s="325">
        <v>3780000</v>
      </c>
      <c r="N63" s="326">
        <v>75600</v>
      </c>
      <c r="O63" s="326" t="s">
        <v>166</v>
      </c>
      <c r="P63" s="321">
        <v>4.3499999999999997E-3</v>
      </c>
      <c r="Q63" s="326"/>
      <c r="R63" s="326"/>
      <c r="S63" s="326"/>
      <c r="T63" s="327"/>
      <c r="U63" s="330" t="s">
        <v>174</v>
      </c>
    </row>
    <row r="64" spans="1:36" s="1" customFormat="1" ht="189" customHeight="1" thickBot="1" x14ac:dyDescent="0.35">
      <c r="A64" s="277">
        <v>49</v>
      </c>
      <c r="B64" s="278"/>
      <c r="C64" s="341" t="s">
        <v>123</v>
      </c>
      <c r="D64" s="328" t="s">
        <v>122</v>
      </c>
      <c r="E64" s="328" t="s">
        <v>120</v>
      </c>
      <c r="F64" s="328"/>
      <c r="G64" s="328"/>
      <c r="H64" s="328"/>
      <c r="I64" s="328"/>
      <c r="J64" s="328"/>
      <c r="K64" s="328"/>
      <c r="L64" s="324" t="s">
        <v>0</v>
      </c>
      <c r="M64" s="325">
        <v>4635000</v>
      </c>
      <c r="N64" s="326">
        <v>69525</v>
      </c>
      <c r="O64" s="314" t="s">
        <v>167</v>
      </c>
      <c r="P64" s="321">
        <v>5.5500000000000002E-3</v>
      </c>
      <c r="Q64" s="326"/>
      <c r="R64" s="326"/>
      <c r="S64" s="326"/>
      <c r="T64" s="327"/>
      <c r="U64" s="330" t="s">
        <v>174</v>
      </c>
    </row>
    <row r="65" spans="1:36" s="1" customFormat="1" ht="193.5" customHeight="1" thickBot="1" x14ac:dyDescent="0.5">
      <c r="A65" s="100">
        <v>50</v>
      </c>
      <c r="B65" s="69"/>
      <c r="C65" s="189" t="s">
        <v>121</v>
      </c>
      <c r="D65" s="143"/>
      <c r="E65" s="191" t="s">
        <v>120</v>
      </c>
      <c r="F65" s="137"/>
      <c r="G65" s="137"/>
      <c r="H65" s="137"/>
      <c r="I65" s="137"/>
      <c r="J65" s="137"/>
      <c r="K65" s="137"/>
      <c r="L65" s="138" t="s">
        <v>0</v>
      </c>
      <c r="M65" s="139">
        <v>920100</v>
      </c>
      <c r="N65" s="75">
        <v>9201</v>
      </c>
      <c r="O65" s="251" t="s">
        <v>95</v>
      </c>
      <c r="P65" s="76">
        <v>4.4000000000000003E-3</v>
      </c>
      <c r="Q65" s="75"/>
      <c r="R65" s="75"/>
      <c r="S65" s="75"/>
      <c r="T65" s="140"/>
      <c r="V65" s="14"/>
      <c r="W65" s="14"/>
      <c r="X65" s="14"/>
      <c r="Y65" s="14"/>
      <c r="Z65" s="14"/>
    </row>
    <row r="66" spans="1:36" s="1" customFormat="1" ht="175.5" customHeight="1" x14ac:dyDescent="0.45">
      <c r="A66" s="364">
        <v>51</v>
      </c>
      <c r="B66" s="192" t="s">
        <v>3</v>
      </c>
      <c r="C66" s="131" t="s">
        <v>145</v>
      </c>
      <c r="D66" s="81" t="s">
        <v>142</v>
      </c>
      <c r="E66" s="82"/>
      <c r="F66" s="82"/>
      <c r="G66" s="82"/>
      <c r="H66" s="82"/>
      <c r="I66" s="82"/>
      <c r="J66" s="82"/>
      <c r="K66" s="82"/>
      <c r="L66" s="181" t="s">
        <v>109</v>
      </c>
      <c r="M66" s="84">
        <v>145200</v>
      </c>
      <c r="N66" s="366">
        <v>89281.44</v>
      </c>
      <c r="O66" s="390" t="s">
        <v>115</v>
      </c>
      <c r="P66" s="86">
        <v>0.1948</v>
      </c>
      <c r="Q66" s="193"/>
      <c r="R66" s="193"/>
      <c r="S66" s="193"/>
      <c r="T66" s="345"/>
      <c r="U66" s="14"/>
      <c r="V66" s="14"/>
      <c r="W66" s="14"/>
      <c r="X66" s="14"/>
      <c r="Y66" s="14"/>
    </row>
    <row r="67" spans="1:36" s="1" customFormat="1" ht="153.75" customHeight="1" x14ac:dyDescent="0.45">
      <c r="A67" s="365"/>
      <c r="B67" s="52" t="s">
        <v>4</v>
      </c>
      <c r="C67" s="132" t="s">
        <v>144</v>
      </c>
      <c r="D67" s="18" t="s">
        <v>142</v>
      </c>
      <c r="E67" s="25"/>
      <c r="F67" s="25"/>
      <c r="G67" s="25"/>
      <c r="H67" s="25"/>
      <c r="I67" s="25"/>
      <c r="J67" s="25"/>
      <c r="K67" s="25"/>
      <c r="L67" s="26" t="s">
        <v>109</v>
      </c>
      <c r="M67" s="19">
        <v>153600</v>
      </c>
      <c r="N67" s="367"/>
      <c r="O67" s="380"/>
      <c r="P67" s="35">
        <v>0.1948</v>
      </c>
      <c r="Q67" s="45"/>
      <c r="R67" s="45"/>
      <c r="S67" s="45"/>
      <c r="T67" s="346"/>
      <c r="U67" s="14"/>
      <c r="V67" s="14"/>
      <c r="W67" s="14"/>
      <c r="X67" s="14"/>
      <c r="Y67" s="14"/>
    </row>
    <row r="68" spans="1:36" s="1" customFormat="1" ht="85.5" customHeight="1" thickBot="1" x14ac:dyDescent="0.35">
      <c r="A68" s="63"/>
      <c r="B68" s="57"/>
      <c r="C68" s="122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170"/>
      <c r="O68" s="196"/>
      <c r="P68" s="211"/>
      <c r="Q68" s="162"/>
      <c r="R68" s="162"/>
      <c r="S68" s="162"/>
      <c r="T68" s="163"/>
      <c r="U68" s="4"/>
    </row>
    <row r="69" spans="1:36" s="1" customFormat="1" ht="237.75" customHeight="1" thickBot="1" x14ac:dyDescent="0.35">
      <c r="A69" s="68">
        <v>52</v>
      </c>
      <c r="B69" s="342"/>
      <c r="C69" s="130" t="s">
        <v>143</v>
      </c>
      <c r="D69" s="70" t="s">
        <v>142</v>
      </c>
      <c r="E69" s="79"/>
      <c r="F69" s="79"/>
      <c r="G69" s="79"/>
      <c r="H69" s="79"/>
      <c r="I69" s="79"/>
      <c r="J69" s="79"/>
      <c r="K69" s="79"/>
      <c r="L69" s="93" t="s">
        <v>109</v>
      </c>
      <c r="M69" s="73">
        <v>1153950</v>
      </c>
      <c r="N69" s="75">
        <v>227097.36000000002</v>
      </c>
      <c r="O69" s="97" t="s">
        <v>165</v>
      </c>
      <c r="P69" s="76">
        <v>0.1348</v>
      </c>
      <c r="Q69" s="197"/>
      <c r="R69" s="197"/>
      <c r="S69" s="197"/>
      <c r="T69" s="343"/>
    </row>
    <row r="70" spans="1:36" s="1" customFormat="1" ht="4.5" customHeight="1" thickBot="1" x14ac:dyDescent="0.5">
      <c r="A70" s="48"/>
      <c r="B70" s="36"/>
      <c r="C70" s="109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32"/>
      <c r="O70" s="117"/>
      <c r="P70" s="118"/>
      <c r="Q70" s="4"/>
      <c r="R70" s="4"/>
      <c r="S70" s="4"/>
      <c r="T70" s="4"/>
      <c r="U70" s="4"/>
      <c r="V70" s="14"/>
      <c r="W70" s="14"/>
      <c r="X70" s="14"/>
      <c r="Y70" s="14"/>
    </row>
    <row r="71" spans="1:36" s="1" customFormat="1" ht="183" customHeight="1" thickBot="1" x14ac:dyDescent="0.5">
      <c r="A71" s="31" t="s">
        <v>1</v>
      </c>
      <c r="B71" s="31" t="s">
        <v>2</v>
      </c>
      <c r="C71" s="368" t="s">
        <v>6</v>
      </c>
      <c r="D71" s="369"/>
      <c r="E71" s="370" t="s">
        <v>168</v>
      </c>
      <c r="F71" s="371"/>
      <c r="G71" s="371"/>
      <c r="H71" s="371"/>
      <c r="I71" s="371"/>
      <c r="J71" s="371"/>
      <c r="K71" s="371"/>
      <c r="L71" s="372"/>
      <c r="M71" s="16" t="s">
        <v>55</v>
      </c>
      <c r="N71" s="32"/>
      <c r="O71" s="215" t="s">
        <v>146</v>
      </c>
      <c r="P71" s="215" t="s">
        <v>155</v>
      </c>
      <c r="Q71" s="16" t="s">
        <v>56</v>
      </c>
      <c r="R71" s="16" t="s">
        <v>43</v>
      </c>
      <c r="S71" s="16" t="s">
        <v>44</v>
      </c>
      <c r="T71" s="16" t="s">
        <v>45</v>
      </c>
      <c r="U71" s="4"/>
      <c r="V71" s="14"/>
      <c r="W71" s="14"/>
      <c r="X71" s="14"/>
      <c r="Y71" s="14"/>
    </row>
    <row r="72" spans="1:36" s="1" customFormat="1" ht="133.5" customHeight="1" thickBot="1" x14ac:dyDescent="0.5">
      <c r="A72" s="68">
        <v>53</v>
      </c>
      <c r="B72" s="46"/>
      <c r="C72" s="391" t="s">
        <v>141</v>
      </c>
      <c r="D72" s="392"/>
      <c r="E72" s="395" t="s">
        <v>135</v>
      </c>
      <c r="F72" s="396"/>
      <c r="G72" s="396"/>
      <c r="H72" s="396"/>
      <c r="I72" s="396"/>
      <c r="J72" s="396"/>
      <c r="K72" s="396"/>
      <c r="L72" s="397"/>
      <c r="M72" s="19">
        <v>612</v>
      </c>
      <c r="N72" s="34">
        <v>11016</v>
      </c>
      <c r="O72" s="393" t="s">
        <v>58</v>
      </c>
      <c r="P72" s="35">
        <v>14.5</v>
      </c>
      <c r="Q72" s="45"/>
      <c r="R72" s="45"/>
      <c r="S72" s="45"/>
      <c r="T72" s="45"/>
      <c r="V72" s="14"/>
      <c r="W72" s="14"/>
      <c r="X72" s="14"/>
      <c r="Y72" s="14"/>
    </row>
    <row r="73" spans="1:36" s="1" customFormat="1" ht="137.25" customHeight="1" thickBot="1" x14ac:dyDescent="0.5">
      <c r="A73" s="68">
        <v>54</v>
      </c>
      <c r="B73" s="46"/>
      <c r="C73" s="391" t="s">
        <v>140</v>
      </c>
      <c r="D73" s="392"/>
      <c r="E73" s="395" t="s">
        <v>135</v>
      </c>
      <c r="F73" s="396"/>
      <c r="G73" s="396"/>
      <c r="H73" s="396"/>
      <c r="I73" s="396"/>
      <c r="J73" s="396"/>
      <c r="K73" s="396"/>
      <c r="L73" s="397"/>
      <c r="M73" s="19">
        <v>324</v>
      </c>
      <c r="N73" s="34">
        <v>7192.8</v>
      </c>
      <c r="O73" s="394"/>
      <c r="P73" s="35">
        <v>18</v>
      </c>
      <c r="Q73" s="45"/>
      <c r="R73" s="45"/>
      <c r="S73" s="45"/>
      <c r="T73" s="45"/>
      <c r="V73" s="14"/>
      <c r="W73" s="14"/>
      <c r="X73" s="14"/>
      <c r="Y73" s="14"/>
    </row>
    <row r="74" spans="1:36" s="1" customFormat="1" ht="117" customHeight="1" thickBot="1" x14ac:dyDescent="0.5">
      <c r="A74" s="68">
        <v>55</v>
      </c>
      <c r="B74" s="46"/>
      <c r="C74" s="391" t="s">
        <v>139</v>
      </c>
      <c r="D74" s="392"/>
      <c r="E74" s="395" t="s">
        <v>135</v>
      </c>
      <c r="F74" s="396"/>
      <c r="G74" s="396"/>
      <c r="H74" s="396"/>
      <c r="I74" s="396"/>
      <c r="J74" s="396"/>
      <c r="K74" s="396"/>
      <c r="L74" s="397"/>
      <c r="M74" s="19">
        <v>165</v>
      </c>
      <c r="N74" s="34">
        <v>23364</v>
      </c>
      <c r="O74" s="394"/>
      <c r="P74" s="126">
        <v>125</v>
      </c>
      <c r="Q74" s="45"/>
      <c r="R74" s="45"/>
      <c r="S74" s="45"/>
      <c r="T74" s="45"/>
      <c r="V74" s="14"/>
      <c r="W74" s="14"/>
      <c r="X74" s="14"/>
      <c r="Y74" s="14"/>
    </row>
    <row r="75" spans="1:36" s="1" customFormat="1" ht="137.25" customHeight="1" thickBot="1" x14ac:dyDescent="0.5">
      <c r="A75" s="68">
        <v>56</v>
      </c>
      <c r="B75" s="46"/>
      <c r="C75" s="391" t="s">
        <v>138</v>
      </c>
      <c r="D75" s="392"/>
      <c r="E75" s="395" t="s">
        <v>135</v>
      </c>
      <c r="F75" s="396"/>
      <c r="G75" s="396"/>
      <c r="H75" s="396"/>
      <c r="I75" s="396"/>
      <c r="J75" s="396"/>
      <c r="K75" s="396"/>
      <c r="L75" s="397"/>
      <c r="M75" s="19">
        <v>132</v>
      </c>
      <c r="N75" s="34">
        <v>24816</v>
      </c>
      <c r="O75" s="394"/>
      <c r="P75" s="35">
        <v>170</v>
      </c>
      <c r="Q75" s="45"/>
      <c r="R75" s="45"/>
      <c r="S75" s="45"/>
      <c r="T75" s="45"/>
      <c r="V75" s="14"/>
      <c r="W75" s="14"/>
      <c r="X75" s="14"/>
      <c r="Y75" s="14"/>
    </row>
    <row r="76" spans="1:36" s="1" customFormat="1" ht="132" customHeight="1" thickBot="1" x14ac:dyDescent="0.5">
      <c r="A76" s="68">
        <v>57</v>
      </c>
      <c r="B76" s="46"/>
      <c r="C76" s="391" t="s">
        <v>137</v>
      </c>
      <c r="D76" s="392"/>
      <c r="E76" s="395" t="s">
        <v>135</v>
      </c>
      <c r="F76" s="396"/>
      <c r="G76" s="396"/>
      <c r="H76" s="396"/>
      <c r="I76" s="396"/>
      <c r="J76" s="396"/>
      <c r="K76" s="396"/>
      <c r="L76" s="397"/>
      <c r="M76" s="19">
        <v>93</v>
      </c>
      <c r="N76" s="45">
        <v>25389</v>
      </c>
      <c r="O76" s="394"/>
      <c r="P76" s="35">
        <v>245</v>
      </c>
      <c r="Q76" s="45"/>
      <c r="R76" s="45"/>
      <c r="S76" s="45"/>
      <c r="T76" s="45"/>
      <c r="V76" s="14"/>
      <c r="W76" s="14"/>
      <c r="X76" s="14"/>
      <c r="Y76" s="14"/>
    </row>
    <row r="77" spans="1:36" s="1" customFormat="1" ht="106.5" customHeight="1" thickBot="1" x14ac:dyDescent="0.5">
      <c r="A77" s="68">
        <v>58</v>
      </c>
      <c r="B77" s="46"/>
      <c r="C77" s="391" t="s">
        <v>136</v>
      </c>
      <c r="D77" s="392"/>
      <c r="E77" s="395" t="s">
        <v>135</v>
      </c>
      <c r="F77" s="396"/>
      <c r="G77" s="396"/>
      <c r="H77" s="396"/>
      <c r="I77" s="396"/>
      <c r="J77" s="396"/>
      <c r="K77" s="396"/>
      <c r="L77" s="397"/>
      <c r="M77" s="19">
        <v>102</v>
      </c>
      <c r="N77" s="45">
        <v>22950</v>
      </c>
      <c r="O77" s="387"/>
      <c r="P77" s="35">
        <v>195</v>
      </c>
      <c r="Q77" s="45"/>
      <c r="R77" s="45"/>
      <c r="S77" s="45"/>
      <c r="T77" s="45"/>
      <c r="V77" s="14"/>
      <c r="W77" s="14"/>
      <c r="X77" s="14"/>
      <c r="Y77" s="14"/>
    </row>
    <row r="78" spans="1:36" s="1" customFormat="1" ht="28.8" x14ac:dyDescent="0.45">
      <c r="A78" s="61"/>
      <c r="B78" s="9"/>
      <c r="C78" s="136"/>
      <c r="D78" s="30"/>
      <c r="E78" s="30"/>
      <c r="F78" s="30"/>
      <c r="G78" s="30"/>
      <c r="H78" s="30"/>
      <c r="I78" s="30"/>
      <c r="J78" s="30"/>
      <c r="K78" s="30"/>
      <c r="L78" s="10"/>
      <c r="M78" s="62"/>
      <c r="N78" s="43"/>
      <c r="O78" s="120"/>
      <c r="P78" s="127"/>
      <c r="Q78" s="43"/>
      <c r="R78" s="43"/>
      <c r="S78" s="43"/>
      <c r="T78" s="43"/>
      <c r="V78" s="14"/>
      <c r="W78" s="14"/>
      <c r="X78" s="14"/>
      <c r="Y78" s="14"/>
    </row>
    <row r="79" spans="1:36" ht="79.5" customHeight="1" x14ac:dyDescent="0.5">
      <c r="N79" s="44"/>
      <c r="O79" s="121"/>
      <c r="P79" s="128"/>
      <c r="Q79" s="43"/>
      <c r="R79" s="43"/>
      <c r="S79" s="43"/>
      <c r="T79" s="43"/>
      <c r="U79" s="3"/>
      <c r="V79" s="14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79.5" customHeight="1" x14ac:dyDescent="0.5">
      <c r="V80" s="14"/>
    </row>
  </sheetData>
  <customSheetViews>
    <customSheetView guid="{D26E93C2-A57C-49F0-B677-C915A263A35B}" hiddenColumns="1" topLeftCell="B1">
      <selection activeCell="B4" sqref="B4:B5"/>
      <pageMargins left="0.7" right="0.7" top="0.75" bottom="0.75" header="0.3" footer="0.3"/>
      <pageSetup paperSize="9" orientation="portrait" r:id="rId1"/>
    </customSheetView>
  </customSheetViews>
  <mergeCells count="37">
    <mergeCell ref="A29:A31"/>
    <mergeCell ref="N29:N31"/>
    <mergeCell ref="A35:A36"/>
    <mergeCell ref="N35:N36"/>
    <mergeCell ref="A45:A46"/>
    <mergeCell ref="A49:A50"/>
    <mergeCell ref="A66:A67"/>
    <mergeCell ref="N66:N67"/>
    <mergeCell ref="N49:N50"/>
    <mergeCell ref="N45:N46"/>
    <mergeCell ref="A6:A8"/>
    <mergeCell ref="I1:J1"/>
    <mergeCell ref="N6:N8"/>
    <mergeCell ref="A1:D1"/>
    <mergeCell ref="O6:O8"/>
    <mergeCell ref="C75:D75"/>
    <mergeCell ref="O72:O77"/>
    <mergeCell ref="C76:D76"/>
    <mergeCell ref="C77:D77"/>
    <mergeCell ref="E75:L75"/>
    <mergeCell ref="E76:L76"/>
    <mergeCell ref="E77:L77"/>
    <mergeCell ref="E72:L72"/>
    <mergeCell ref="E73:L73"/>
    <mergeCell ref="E74:L74"/>
    <mergeCell ref="C72:D72"/>
    <mergeCell ref="C73:D73"/>
    <mergeCell ref="C74:D74"/>
    <mergeCell ref="U6:U8"/>
    <mergeCell ref="U49:U50"/>
    <mergeCell ref="C71:D71"/>
    <mergeCell ref="E71:L71"/>
    <mergeCell ref="O29:O31"/>
    <mergeCell ref="O35:O36"/>
    <mergeCell ref="O45:O46"/>
    <mergeCell ref="O49:O50"/>
    <mergeCell ref="O66:O67"/>
  </mergeCells>
  <phoneticPr fontId="6" type="noConversion"/>
  <printOptions horizontalCentered="1" verticalCentered="1"/>
  <pageMargins left="3.937007874015748E-2" right="3.937007874015748E-2" top="0.39370078740157483" bottom="0.39370078740157483" header="0.11811023622047245" footer="0.19685039370078741"/>
  <pageSetup paperSize="9" scale="27" fitToHeight="0" orientation="landscape" r:id="rId2"/>
  <headerFooter>
    <oddHeader>&amp;L&amp;"Calibri,Grassetto"&amp;22ALLEGATO_PROSPETTO DI AGGIUDICAZIONE &amp;C&amp;"Calibri,Grassetto"&amp;24GARA ANTISETTICI E DISINFETTANTI (n. 71/2018)</oddHeader>
    <oddFooter>&amp;C&amp;20Pag. &amp;P di &amp;N</oddFooter>
  </headerFooter>
  <rowBreaks count="2" manualBreakCount="2">
    <brk id="44" max="18" man="1"/>
    <brk id="70" max="18" man="1"/>
  </rowBreaks>
  <colBreaks count="1" manualBreakCount="1">
    <brk id="20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ACRAF</vt:lpstr>
      <vt:lpstr>Aggiudicazione totale</vt:lpstr>
      <vt:lpstr>ACRAF!Area_stampa</vt:lpstr>
      <vt:lpstr>'Aggiudicazione totale'!Area_stampa</vt:lpstr>
      <vt:lpstr>ACRAF!Titoli_stampa</vt:lpstr>
      <vt:lpstr>'Aggiudicazione totale'!Titoli_stampa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Donatella Diotti</cp:lastModifiedBy>
  <cp:lastPrinted>2020-01-22T14:55:40Z</cp:lastPrinted>
  <dcterms:created xsi:type="dcterms:W3CDTF">2011-10-19T06:41:14Z</dcterms:created>
  <dcterms:modified xsi:type="dcterms:W3CDTF">2023-11-22T12:47:10Z</dcterms:modified>
</cp:coreProperties>
</file>